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M:\Tourism_New\Operations\Data Analysis\Alberta Tourism Market Monitor\2020\Feb\Final\"/>
    </mc:Choice>
  </mc:AlternateContent>
  <bookViews>
    <workbookView xWindow="4425" yWindow="465" windowWidth="44760" windowHeight="19875" activeTab="1"/>
  </bookViews>
  <sheets>
    <sheet name="Notes" sheetId="5" r:id="rId1"/>
    <sheet name="Data" sheetId="1" r:id="rId2"/>
    <sheet name="2015" sheetId="3" state="hidden" r:id="rId3"/>
    <sheet name="2016" sheetId="4" state="hidden" r:id="rId4"/>
  </sheets>
  <externalReferences>
    <externalReference r:id="rId5"/>
    <externalReference r:id="rId6"/>
    <externalReference r:id="rId7"/>
    <externalReference r:id="rId8"/>
    <externalReference r:id="rId9"/>
    <externalReference r:id="rId10"/>
  </externalReferences>
  <calcPr calcId="162913"/>
</workbook>
</file>

<file path=xl/calcChain.xml><?xml version="1.0" encoding="utf-8"?>
<calcChain xmlns="http://schemas.openxmlformats.org/spreadsheetml/2006/main">
  <c r="N86" i="1" l="1"/>
  <c r="M86" i="1"/>
  <c r="L86" i="1"/>
  <c r="K86" i="1"/>
  <c r="J86" i="1"/>
  <c r="I86" i="1"/>
  <c r="N85" i="1"/>
  <c r="M85" i="1"/>
  <c r="L85" i="1"/>
  <c r="K85" i="1"/>
  <c r="J85" i="1"/>
  <c r="I85" i="1"/>
  <c r="N84" i="1"/>
  <c r="M84" i="1"/>
  <c r="L84" i="1"/>
  <c r="K84" i="1"/>
  <c r="J84" i="1"/>
  <c r="I84" i="1"/>
  <c r="N83" i="1"/>
  <c r="M83" i="1"/>
  <c r="L83" i="1"/>
  <c r="K83" i="1"/>
  <c r="J83" i="1"/>
  <c r="I83" i="1"/>
  <c r="N82" i="1"/>
  <c r="M82" i="1"/>
  <c r="L82" i="1"/>
  <c r="K82" i="1"/>
  <c r="J82" i="1"/>
  <c r="I82" i="1"/>
  <c r="N81" i="1"/>
  <c r="M81" i="1"/>
  <c r="L81" i="1"/>
  <c r="K81" i="1"/>
  <c r="J81" i="1"/>
  <c r="I81" i="1"/>
  <c r="N80" i="1"/>
  <c r="M80" i="1"/>
  <c r="L80" i="1"/>
  <c r="K80" i="1"/>
  <c r="J80" i="1"/>
  <c r="I80" i="1"/>
  <c r="N79" i="1"/>
  <c r="M79" i="1"/>
  <c r="L79" i="1"/>
  <c r="K79" i="1"/>
  <c r="J79" i="1"/>
  <c r="I79" i="1"/>
  <c r="N78" i="1"/>
  <c r="M78" i="1"/>
  <c r="L78" i="1"/>
  <c r="K78" i="1"/>
  <c r="J78" i="1"/>
  <c r="I78" i="1"/>
  <c r="B42" i="1" l="1"/>
  <c r="B40" i="1"/>
  <c r="B36" i="1"/>
  <c r="B34" i="1"/>
  <c r="N101" i="1" l="1"/>
  <c r="N99" i="1"/>
  <c r="N98" i="1"/>
  <c r="N97" i="1"/>
  <c r="N94" i="1"/>
  <c r="N44" i="1"/>
  <c r="N91" i="1" l="1"/>
  <c r="M31" i="1" l="1"/>
  <c r="N30" i="1"/>
  <c r="N31" i="1" s="1"/>
  <c r="M29" i="1"/>
  <c r="N28" i="1"/>
  <c r="N29" i="1" s="1"/>
  <c r="M27" i="1"/>
  <c r="N26" i="1"/>
  <c r="N27" i="1" s="1"/>
  <c r="M25" i="1"/>
  <c r="N24" i="1"/>
  <c r="N25" i="1" s="1"/>
  <c r="L31" i="1" l="1"/>
  <c r="L29" i="1"/>
  <c r="L27" i="1"/>
  <c r="L25" i="1"/>
  <c r="K31" i="1" l="1"/>
  <c r="J31" i="1"/>
  <c r="K29" i="1"/>
  <c r="J29" i="1"/>
  <c r="K27" i="1"/>
  <c r="J27" i="1"/>
  <c r="K25" i="1"/>
  <c r="J25" i="1"/>
  <c r="I31" i="1" l="1"/>
  <c r="H31" i="1"/>
  <c r="I29" i="1"/>
  <c r="H29" i="1"/>
  <c r="I27" i="1"/>
  <c r="H27" i="1"/>
  <c r="I25" i="1"/>
  <c r="H25" i="1"/>
  <c r="E31" i="1" l="1"/>
  <c r="D31" i="1"/>
  <c r="C31" i="1"/>
  <c r="E29" i="1"/>
  <c r="D29" i="1"/>
  <c r="C29" i="1"/>
  <c r="E27" i="1"/>
  <c r="D27" i="1"/>
  <c r="C27" i="1"/>
  <c r="E25" i="1"/>
  <c r="D25" i="1"/>
  <c r="C25" i="1"/>
</calcChain>
</file>

<file path=xl/sharedStrings.xml><?xml version="1.0" encoding="utf-8"?>
<sst xmlns="http://schemas.openxmlformats.org/spreadsheetml/2006/main" count="520" uniqueCount="200">
  <si>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</si>
  <si>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</si>
  <si>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</si>
  <si>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</si>
  <si>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</si>
  <si>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</si>
  <si>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</si>
  <si>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</si>
  <si>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</si>
  <si>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</si>
  <si>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</si>
  <si>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</si>
  <si>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</si>
  <si>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</si>
  <si>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</si>
  <si>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</si>
  <si>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2015</t>
  </si>
  <si>
    <t xml:space="preserve">  Domestic</t>
  </si>
  <si>
    <t xml:space="preserve">  Transborder</t>
  </si>
  <si>
    <t xml:space="preserve">  International</t>
  </si>
  <si>
    <t>Calgary International Total</t>
  </si>
  <si>
    <t>Fort McMurray International Total</t>
  </si>
  <si>
    <t>Hwy 1 -Sask border w-bound</t>
  </si>
  <si>
    <t>Hwy 1 - Banff Pk Gate (2-way)</t>
  </si>
  <si>
    <t xml:space="preserve">Hwy 16 - Blackfoot w-bound           </t>
  </si>
  <si>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</si>
  <si>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t>Banff</t>
  </si>
  <si>
    <t>Jasper</t>
  </si>
  <si>
    <t>Waterton Lakes</t>
  </si>
  <si>
    <t>Accommodation and Food Services</t>
  </si>
  <si>
    <t xml:space="preserve">Edmonton Occupancy Rate </t>
  </si>
  <si>
    <t xml:space="preserve">Average Daily Room Rate </t>
  </si>
  <si>
    <t xml:space="preserve">Revenue per available room </t>
  </si>
  <si>
    <t>Calgary Occupancy Rate</t>
  </si>
  <si>
    <t>Average Daily Room Rate</t>
  </si>
  <si>
    <t>Revenue per available room</t>
  </si>
  <si>
    <t>Alberta Resorts Occupancy Rate</t>
  </si>
  <si>
    <t>Total Alberta (excl. Resorts)
 Occupancy Rate</t>
  </si>
  <si>
    <r>
      <rPr>
        <b/>
        <sz val="8"/>
        <rFont val="Arial"/>
        <family val="2"/>
      </rPr>
      <t>Occ%</t>
    </r>
    <r>
      <rPr>
        <sz val="8"/>
        <rFont val="Arial"/>
        <family val="2"/>
      </rPr>
      <t xml:space="preserve">= Occupancy Rate                                    </t>
    </r>
    <r>
      <rPr>
        <b/>
        <sz val="8"/>
        <rFont val="Arial"/>
        <family val="2"/>
      </rPr>
      <t>ADR</t>
    </r>
    <r>
      <rPr>
        <sz val="8"/>
        <rFont val="Arial"/>
        <family val="2"/>
      </rPr>
      <t xml:space="preserve">= Average Daily Room Rate                  </t>
    </r>
    <r>
      <rPr>
        <b/>
        <sz val="8"/>
        <rFont val="Arial"/>
        <family val="2"/>
      </rPr>
      <t>RevPar</t>
    </r>
    <r>
      <rPr>
        <sz val="8"/>
        <rFont val="Arial"/>
        <family val="2"/>
      </rPr>
      <t>= Revenue Per Available Room</t>
    </r>
  </si>
  <si>
    <t xml:space="preserve">Year-To-Date </t>
  </si>
  <si>
    <t>Occ%</t>
  </si>
  <si>
    <t>ADR</t>
  </si>
  <si>
    <t>RevPar</t>
  </si>
  <si>
    <t xml:space="preserve">Airdrie </t>
  </si>
  <si>
    <t>Bonnyville</t>
  </si>
  <si>
    <t xml:space="preserve">Canmore </t>
  </si>
  <si>
    <t xml:space="preserve">Drayton Valley </t>
  </si>
  <si>
    <t>Drumheller</t>
  </si>
  <si>
    <t xml:space="preserve">Edson </t>
  </si>
  <si>
    <t>Fort Mac</t>
  </si>
  <si>
    <t xml:space="preserve">Fort Saskatchewan </t>
  </si>
  <si>
    <t xml:space="preserve">Gr. Prairie </t>
  </si>
  <si>
    <t>High Level</t>
  </si>
  <si>
    <t>Hinton</t>
  </si>
  <si>
    <t xml:space="preserve">Innisfail </t>
  </si>
  <si>
    <t xml:space="preserve">Jasper </t>
  </si>
  <si>
    <t>Leduc</t>
  </si>
  <si>
    <t xml:space="preserve">Lethbridge </t>
  </si>
  <si>
    <t xml:space="preserve">Lloydminster </t>
  </si>
  <si>
    <t xml:space="preserve">Med. Hat </t>
  </si>
  <si>
    <t>Nisku</t>
  </si>
  <si>
    <t>Red Deer</t>
  </si>
  <si>
    <t xml:space="preserve">Sherwood Park </t>
  </si>
  <si>
    <t xml:space="preserve">Whitecourt </t>
  </si>
  <si>
    <t xml:space="preserve">Total Alberta </t>
  </si>
  <si>
    <t>.</t>
  </si>
  <si>
    <t>Total Receipts for Alberta</t>
  </si>
  <si>
    <t>Canadian Dollar/U.S. Dollar (noon)</t>
  </si>
  <si>
    <t>Canadian Dollar/ Euro</t>
  </si>
  <si>
    <t>Canadian Dollar/ Great British Pounds</t>
  </si>
  <si>
    <t>Cushing, OK Spot Price (US Dollar per Barrel)</t>
  </si>
  <si>
    <t>Total Value of Hotel Projects Inventory</t>
  </si>
  <si>
    <t>9.8*</t>
  </si>
  <si>
    <t>Other Alberta** Occupancy Rate</t>
  </si>
  <si>
    <t>**Other Alberta includes Lethbridge, Red Deer, and other Alberta communities.</t>
  </si>
  <si>
    <t>Visitor Attendance***</t>
  </si>
  <si>
    <t>***Please note some of the historical sites have changed their hours of operation - see Notes section for details.</t>
  </si>
  <si>
    <t xml:space="preserve">Elk Island </t>
  </si>
  <si>
    <t xml:space="preserve">Wood Buffalo </t>
  </si>
  <si>
    <t>*Commercial Air Service suspended from May 5 - June 10 due to wildfire.</t>
  </si>
  <si>
    <t xml:space="preserve">     Per cent change from 2016</t>
  </si>
  <si>
    <t>Hwy 16 - Jasper Pk Gate (2-way)</t>
  </si>
  <si>
    <r>
      <t>Employment (000’s of persons) 2017 Seasonally Adjusted</t>
    </r>
    <r>
      <rPr>
        <b/>
        <vertAlign val="superscript"/>
        <sz val="8"/>
        <color theme="0"/>
        <rFont val="Arial"/>
        <family val="2"/>
      </rPr>
      <t xml:space="preserve"> 4</t>
    </r>
  </si>
  <si>
    <t>2016/17 Alberta Tourism Market Monitor</t>
  </si>
  <si>
    <r>
      <t>Oil Price: Western Texas Intermediate (WTI) 2017</t>
    </r>
    <r>
      <rPr>
        <b/>
        <vertAlign val="superscript"/>
        <sz val="8"/>
        <color theme="0"/>
        <rFont val="Arial"/>
        <family val="2"/>
      </rPr>
      <t>10</t>
    </r>
  </si>
  <si>
    <r>
      <t>Exchange Rates 2017</t>
    </r>
    <r>
      <rPr>
        <b/>
        <vertAlign val="superscript"/>
        <sz val="8"/>
        <color theme="0"/>
        <rFont val="Arial"/>
        <family val="2"/>
      </rPr>
      <t xml:space="preserve"> 9</t>
    </r>
  </si>
  <si>
    <r>
      <t xml:space="preserve">Historic Sites and Museums 2017 (000's of visitors) </t>
    </r>
    <r>
      <rPr>
        <b/>
        <vertAlign val="superscript"/>
        <sz val="8"/>
        <color theme="0"/>
        <rFont val="Arial"/>
        <family val="2"/>
      </rPr>
      <t>8</t>
    </r>
  </si>
  <si>
    <r>
      <t>Food Services and Drinking Places 2016 ($ Millions) unadjusted</t>
    </r>
    <r>
      <rPr>
        <b/>
        <vertAlign val="superscript"/>
        <sz val="8"/>
        <color theme="0"/>
        <rFont val="Arial"/>
        <family val="2"/>
      </rPr>
      <t>7</t>
    </r>
    <r>
      <rPr>
        <b/>
        <sz val="8"/>
        <color theme="0"/>
        <rFont val="Arial"/>
        <family val="2"/>
      </rPr>
      <t xml:space="preserve"> </t>
    </r>
  </si>
  <si>
    <t>Sources:  Edmonton International Airport, Calgary International Airport, Fort McMurray International Airport, Alberta Transportation, Parks Canada and Statistics Canada.</t>
  </si>
  <si>
    <t xml:space="preserve">Sources:  CBRE Hotels Trends in the Hotel Industry National Market Report and STR Inc. </t>
  </si>
  <si>
    <t>Sources: Statistics Canada, Alberta Culture, Bank of Canada, WTI, Government of Alberta.</t>
  </si>
  <si>
    <t>2015 Alberta Tourism Market Monitor</t>
  </si>
  <si>
    <r>
      <t xml:space="preserve">Air Passengers 2015 (000's of arrivals and departures) </t>
    </r>
    <r>
      <rPr>
        <b/>
        <vertAlign val="superscript"/>
        <sz val="8"/>
        <color theme="0"/>
        <rFont val="Arial"/>
        <family val="2"/>
      </rPr>
      <t>1</t>
    </r>
  </si>
  <si>
    <t xml:space="preserve">     Per cent change from 2014</t>
  </si>
  <si>
    <r>
      <t xml:space="preserve">Highway Count 2015 (000's of vehicles) </t>
    </r>
    <r>
      <rPr>
        <b/>
        <vertAlign val="superscript"/>
        <sz val="8"/>
        <color theme="0"/>
        <rFont val="Arial"/>
        <family val="2"/>
      </rPr>
      <t>2</t>
    </r>
  </si>
  <si>
    <t>Hwy 16 - Jasper Pk Gate (2 way)</t>
  </si>
  <si>
    <r>
      <t xml:space="preserve">National Park Attendance (000’s of person visits) 2015 </t>
    </r>
    <r>
      <rPr>
        <b/>
        <vertAlign val="superscript"/>
        <sz val="8"/>
        <color theme="0"/>
        <rFont val="Arial"/>
        <family val="2"/>
      </rPr>
      <t>3</t>
    </r>
    <r>
      <rPr>
        <b/>
        <sz val="8"/>
        <color theme="0"/>
        <rFont val="Arial"/>
        <family val="2"/>
      </rPr>
      <t xml:space="preserve"> Year-to-date number includes Group Tours for Banff and Jasper National Parks.</t>
    </r>
  </si>
  <si>
    <t>Sources:  Edmonton International Airport, Calgary International Airport, Fort McMurray International Airport, Alberta Transportation, Parks Canada</t>
  </si>
  <si>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</si>
  <si>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</si>
  <si>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t>Edmonton Occupancy Rate</t>
  </si>
  <si>
    <t>Point change from 2014</t>
  </si>
  <si>
    <t>Variance from 2014</t>
  </si>
  <si>
    <t>Other Alberta* Occupancy Rate</t>
  </si>
  <si>
    <r>
      <t>Food Services and Drinking Places 2015 ($ Millions) unadjusted</t>
    </r>
    <r>
      <rPr>
        <b/>
        <vertAlign val="superscript"/>
        <sz val="8"/>
        <color theme="0"/>
        <rFont val="Arial"/>
        <family val="2"/>
      </rPr>
      <t xml:space="preserve"> 6</t>
    </r>
  </si>
  <si>
    <r>
      <t xml:space="preserve">Historic Sites and Museums 2015 (000's of visitors) </t>
    </r>
    <r>
      <rPr>
        <b/>
        <vertAlign val="superscript"/>
        <sz val="8"/>
        <color theme="0"/>
        <rFont val="Arial"/>
        <family val="2"/>
      </rPr>
      <t>7</t>
    </r>
  </si>
  <si>
    <t xml:space="preserve">Visitor Attendance </t>
  </si>
  <si>
    <t>73.5**</t>
  </si>
  <si>
    <t>39.4**</t>
  </si>
  <si>
    <t>24.8**</t>
  </si>
  <si>
    <t>51.5**</t>
  </si>
  <si>
    <t>Sources: Statistics Canada, CBRE Hotels Trends in the Hotel Industry National Market Report, Alberta Culture</t>
  </si>
  <si>
    <t>*Other Alberta includes Lethbridge, Red Deer, and other Alberta communities.</t>
  </si>
  <si>
    <t>**Please note that some of the historical sites changed their hours of operation, while the Royal Alberta Museum closed on December 6, 2015. See Notes section for details.</t>
  </si>
  <si>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</si>
  <si>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</si>
  <si>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Hotel Projects Valued $5 million or Greater 2015 ($ Millions)</t>
    </r>
    <r>
      <rPr>
        <b/>
        <vertAlign val="superscript"/>
        <sz val="8"/>
        <color theme="0"/>
        <rFont val="Arial"/>
        <family val="2"/>
      </rPr>
      <t>10</t>
    </r>
  </si>
  <si>
    <t>N/A</t>
  </si>
  <si>
    <t>Sources: Bank of Canada, WTI, Government of Alberta.</t>
  </si>
  <si>
    <r>
      <t>Accommodation Indices for Major Regions 2016</t>
    </r>
    <r>
      <rPr>
        <b/>
        <vertAlign val="superscript"/>
        <sz val="8"/>
        <color theme="0"/>
        <rFont val="Arial"/>
        <family val="2"/>
      </rPr>
      <t xml:space="preserve"> 5</t>
    </r>
  </si>
  <si>
    <t>Point change from 2015</t>
  </si>
  <si>
    <t>Variance from 2015</t>
  </si>
  <si>
    <r>
      <t xml:space="preserve">Air Passengers 2016 (000's of arrivals and departures) </t>
    </r>
    <r>
      <rPr>
        <b/>
        <vertAlign val="superscript"/>
        <sz val="8"/>
        <color theme="0"/>
        <rFont val="Arial"/>
        <family val="2"/>
      </rPr>
      <t>1</t>
    </r>
  </si>
  <si>
    <r>
      <t xml:space="preserve">Highway Count 2016 (000's of vehicles) </t>
    </r>
    <r>
      <rPr>
        <b/>
        <vertAlign val="superscript"/>
        <sz val="8"/>
        <color theme="0"/>
        <rFont val="Arial"/>
        <family val="2"/>
      </rPr>
      <t>2</t>
    </r>
  </si>
  <si>
    <r>
      <t>Accommodation Indices for Selected Cities or Towns 2016</t>
    </r>
    <r>
      <rPr>
        <b/>
        <vertAlign val="superscript"/>
        <sz val="8"/>
        <color theme="0"/>
        <rFont val="Arial"/>
        <family val="2"/>
      </rPr>
      <t>6</t>
    </r>
  </si>
  <si>
    <t>December</t>
  </si>
  <si>
    <r>
      <t>Major Tourism Projects Valued $5 million or Greater 2016 ($ Millions)</t>
    </r>
    <r>
      <rPr>
        <b/>
        <vertAlign val="superscript"/>
        <sz val="8"/>
        <color theme="0"/>
        <rFont val="Arial"/>
        <family val="2"/>
      </rPr>
      <t>11</t>
    </r>
  </si>
  <si>
    <t xml:space="preserve">Fort McMurray International Total </t>
  </si>
  <si>
    <t>Hwy 1 - Sask border w-bound</t>
  </si>
  <si>
    <t xml:space="preserve">Average daily room rate </t>
  </si>
  <si>
    <t>Canadian Dollar / U.S. Dollar (noon)</t>
  </si>
  <si>
    <t>Canadian Dollar / Euro</t>
  </si>
  <si>
    <t>Canadian Dollar / British Pounds</t>
  </si>
  <si>
    <t>Cushing, OK Spot Price (U.S. Dollar per barrel)</t>
  </si>
  <si>
    <t>Airdrie</t>
  </si>
  <si>
    <t>Canmore</t>
  </si>
  <si>
    <t>Drayton Valley</t>
  </si>
  <si>
    <t>Edson</t>
  </si>
  <si>
    <t>Fort Saskatchewan</t>
  </si>
  <si>
    <t>Lethbridge</t>
  </si>
  <si>
    <t>Lloydminster</t>
  </si>
  <si>
    <t>Whitecourt</t>
  </si>
  <si>
    <t>Gr. Prairie</t>
  </si>
  <si>
    <t>Med. Hat</t>
  </si>
  <si>
    <t xml:space="preserve">     Per cent change from 2018</t>
  </si>
  <si>
    <t>Sherwood Pk.</t>
  </si>
  <si>
    <t>Alberta Economic Development, Trade and Tourism</t>
  </si>
  <si>
    <r>
      <t xml:space="preserve">Air Passengers 2019 (000's of arrivals and departures) </t>
    </r>
    <r>
      <rPr>
        <b/>
        <vertAlign val="superscript"/>
        <sz val="10"/>
        <color theme="0"/>
        <rFont val="Arial"/>
        <family val="2"/>
      </rPr>
      <t>1</t>
    </r>
  </si>
  <si>
    <r>
      <rPr>
        <b/>
        <sz val="10"/>
        <rFont val="Arial"/>
        <family val="2"/>
      </rPr>
      <t>Occ%</t>
    </r>
    <r>
      <rPr>
        <sz val="10"/>
        <rFont val="Arial"/>
        <family val="2"/>
      </rPr>
      <t xml:space="preserve">= Occupancy Rate       </t>
    </r>
    <r>
      <rPr>
        <b/>
        <sz val="10"/>
        <rFont val="Arial"/>
        <family val="2"/>
      </rPr>
      <t>ADR</t>
    </r>
    <r>
      <rPr>
        <sz val="10"/>
        <rFont val="Arial"/>
        <family val="2"/>
      </rPr>
      <t xml:space="preserve">= Average Daily Room Rate                  </t>
    </r>
    <r>
      <rPr>
        <b/>
        <sz val="10"/>
        <rFont val="Arial"/>
        <family val="2"/>
      </rPr>
      <t>RevPar</t>
    </r>
    <r>
      <rPr>
        <sz val="10"/>
        <rFont val="Arial"/>
        <family val="2"/>
      </rPr>
      <t>= Revenue Per Available Room</t>
    </r>
  </si>
  <si>
    <t xml:space="preserve">Note: New monthly figures are shown in bold type. Revisions will be bolded. </t>
  </si>
  <si>
    <r>
      <t>1. Air Passengers</t>
    </r>
    <r>
      <rPr>
        <sz val="9"/>
        <color theme="1"/>
        <rFont val="Arial"/>
        <family val="2"/>
      </rPr>
      <t xml:space="preserve"> - Numbers are preliminary estimates of air passenger arrivals and departures at the Edmonton International and Calgary International Airports. Since September 2015, total domestic passengers at Fort McMurray International Airport has been added, which comprise commercial and charter passengers.</t>
    </r>
  </si>
  <si>
    <t>Source: Edmonton International Airport, Calgary International Airport and Fort McMurray International Airport websites.</t>
  </si>
  <si>
    <r>
      <t xml:space="preserve">2. Highway Traffic: </t>
    </r>
    <r>
      <rPr>
        <sz val="9"/>
        <color theme="1"/>
        <rFont val="Arial"/>
        <family val="2"/>
      </rPr>
      <t>These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 all vehicles by direction. Year to date is a cumulative total for all vehicles</t>
    </r>
    <r>
      <rPr>
        <b/>
        <sz val="9"/>
        <color theme="1"/>
        <rFont val="Arial"/>
        <family val="2"/>
      </rPr>
      <t xml:space="preserve">. </t>
    </r>
    <r>
      <rPr>
        <sz val="9"/>
        <color theme="1"/>
        <rFont val="Arial"/>
        <family val="2"/>
      </rPr>
      <t xml:space="preserve"> </t>
    </r>
  </si>
  <si>
    <r>
      <t>3. National Park Attendance</t>
    </r>
    <r>
      <rPr>
        <sz val="9"/>
        <color theme="1"/>
        <rFont val="Arial"/>
        <family val="2"/>
      </rPr>
      <t xml:space="preserve"> - Attendance is reported as the number of visits to National Parks in Alberta. Data are preliminary unless otherwise noted.</t>
    </r>
  </si>
  <si>
    <t xml:space="preserve">Banff National Park and Jasper National Park reflect independent travellers only, and do not include people travelling as part of a tour group. Tour group data is included in the annual edition of Market Monitor.     </t>
  </si>
  <si>
    <t>Source: Parks Canada.</t>
  </si>
  <si>
    <r>
      <t>4. Employment Food and Accommodation Sector</t>
    </r>
    <r>
      <rPr>
        <sz val="9"/>
        <color theme="1"/>
        <rFont val="Arial"/>
        <family val="2"/>
      </rPr>
      <t xml:space="preserve"> - The employment figure represents all persons who worked for pay, profit or unpaid work in the food services and accommodation sector, including businesses or other ventures owned or operated by a related family member(s) during the reference period of the survey. The year-to-date total is an average for the year. </t>
    </r>
  </si>
  <si>
    <r>
      <t>5. Accommodation Indices for Major Regions</t>
    </r>
    <r>
      <rPr>
        <sz val="9"/>
        <color theme="1"/>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</si>
  <si>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t>Revenue per available room is calculated using the occupancy rate and average daily room rate.</t>
  </si>
  <si>
    <r>
      <t xml:space="preserve">6. Accommodation Indices for Selected Cities or Towns </t>
    </r>
    <r>
      <rPr>
        <sz val="9"/>
        <color theme="1"/>
        <rFont val="Arial"/>
        <family val="2"/>
      </rPr>
      <t>-</t>
    </r>
    <r>
      <rPr>
        <b/>
        <sz val="9"/>
        <color theme="1"/>
        <rFont val="Arial"/>
        <family val="2"/>
      </rPr>
      <t xml:space="preserve"> </t>
    </r>
    <r>
      <rPr>
        <sz val="9"/>
        <color theme="1"/>
        <rFont val="Arial"/>
        <family val="2"/>
      </rPr>
      <t>Destination reports are publications of Smith Travel Research Inc. (STR). Terms and conditions governing the ownership, distribution and use of these Destination Reports and their contents include that no historic data can be published, only current month and year-to-date data.</t>
    </r>
  </si>
  <si>
    <t>Source: STR Inc.</t>
  </si>
  <si>
    <t>Source: Statistics Canada, Food Services and Drinking Places.</t>
  </si>
  <si>
    <r>
      <t>8. Historic Sites and Museums</t>
    </r>
    <r>
      <rPr>
        <sz val="9"/>
        <color theme="1"/>
        <rFont val="Arial"/>
        <family val="2"/>
      </rPr>
      <t xml:space="preserve"> - Visitor attendance figures are monthly totals based on 14 historic sites, the Royal Tyrrell Museum of Palaeontology and the Tyrrell Field Station. The Royal Alberta Museum opened on Oct 3 2018 again after closure on December 6, 2015. </t>
    </r>
  </si>
  <si>
    <r>
      <t>9</t>
    </r>
    <r>
      <rPr>
        <sz val="9"/>
        <color rgb="FF000000"/>
        <rFont val="Arial"/>
        <family val="2"/>
      </rPr>
      <t xml:space="preserve">. </t>
    </r>
    <r>
      <rPr>
        <b/>
        <sz val="9"/>
        <color theme="1"/>
        <rFont val="Arial"/>
        <family val="2"/>
      </rPr>
      <t xml:space="preserve">Exchange Rate </t>
    </r>
    <r>
      <rPr>
        <sz val="9"/>
        <color theme="1"/>
        <rFont val="Arial"/>
        <family val="2"/>
      </rPr>
      <t>- This is the average monthly exchange rate.</t>
    </r>
  </si>
  <si>
    <t>Source: Bank of Canada.</t>
  </si>
  <si>
    <r>
      <t xml:space="preserve">10. Western Texas Intermediate - </t>
    </r>
    <r>
      <rPr>
        <sz val="9"/>
        <color rgb="FF000000"/>
        <rFont val="Arial"/>
        <family val="2"/>
      </rPr>
      <t>This is the average monthly oil price.</t>
    </r>
  </si>
  <si>
    <t>Source: Cushing, OK WTI Spot Price FOB.</t>
  </si>
  <si>
    <r>
      <t>11. Major Hotel Projects in Alberta</t>
    </r>
    <r>
      <rPr>
        <sz val="9"/>
        <color theme="1"/>
        <rFont val="Arial"/>
        <family val="2"/>
      </rPr>
      <t xml:space="preserve"> - 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</si>
  <si>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t>Source: Alberta Culture, Multiculturalism and Status of Women.</t>
  </si>
  <si>
    <r>
      <t>Accommodation Indices for Major Regions 2019</t>
    </r>
    <r>
      <rPr>
        <b/>
        <vertAlign val="superscript"/>
        <sz val="10"/>
        <color theme="0"/>
        <rFont val="Arial"/>
        <family val="2"/>
      </rPr>
      <t>5</t>
    </r>
  </si>
  <si>
    <t>Point change from 2018</t>
  </si>
  <si>
    <t>Variance from 2018</t>
  </si>
  <si>
    <r>
      <t>Food Services and Drinking Places 2019 ($ Millions) unadjusted</t>
    </r>
    <r>
      <rPr>
        <b/>
        <vertAlign val="superscript"/>
        <sz val="10"/>
        <color theme="0"/>
        <rFont val="Arial"/>
        <family val="2"/>
      </rPr>
      <t>7</t>
    </r>
    <r>
      <rPr>
        <b/>
        <sz val="10"/>
        <color theme="0"/>
        <rFont val="Arial"/>
        <family val="2"/>
      </rPr>
      <t xml:space="preserve"> </t>
    </r>
  </si>
  <si>
    <r>
      <t xml:space="preserve">Highway Count 2019 (000's of vehicles) </t>
    </r>
    <r>
      <rPr>
        <b/>
        <vertAlign val="superscript"/>
        <sz val="10"/>
        <color theme="0"/>
        <rFont val="Arial"/>
        <family val="2"/>
      </rPr>
      <t>2</t>
    </r>
  </si>
  <si>
    <r>
      <t>Accommodation Indices for Selected Cities or Towns 2019</t>
    </r>
    <r>
      <rPr>
        <b/>
        <vertAlign val="superscript"/>
        <sz val="10"/>
        <color theme="0"/>
        <rFont val="Arial"/>
        <family val="2"/>
      </rPr>
      <t>6</t>
    </r>
  </si>
  <si>
    <t>Reservations made on Reserve.AlbertaParks.ca</t>
  </si>
  <si>
    <t>Source: Alberta Environment and Parks.</t>
  </si>
  <si>
    <t>Sources: Statistics Canada, Alberta Culture, Multiculturalism and Status of Women, Bank of Canada, WTI, Government of Alberta, Alberta Environment and Parks.</t>
  </si>
  <si>
    <r>
      <rPr>
        <b/>
        <sz val="9"/>
        <rFont val="Arial"/>
        <family val="2"/>
      </rPr>
      <t>12. Alberta Provincial Parks Campsite Reservations</t>
    </r>
    <r>
      <rPr>
        <sz val="9"/>
        <rFont val="Arial"/>
        <family val="2"/>
      </rPr>
      <t xml:space="preserve"> - Individual campsites, group camping areas, comfort camping and backcountry camping reservations are included. Note that reservation statistics reflect the month the reservation was made, and not the date of stay. Only sites available on the Reserve.AlbertaParks.ca are captured. Non-reservable sites that are First Come First Served and sites available for phone-in reservation only are not captured and thus not reflected.</t>
    </r>
  </si>
  <si>
    <t xml:space="preserve">https://www.alberta.ca/highway-traffic-counts.aspx </t>
  </si>
  <si>
    <t>https://www.cbre.ca/en/real-estate-services/business-lines/valuation-and-advisory-services/hotels-valuation-and-advisory-services/disclaimer</t>
  </si>
  <si>
    <t>https://www150.statcan.gc.ca/t1/tbl1/en/tv.action?pid=2110001901</t>
  </si>
  <si>
    <t>https://www.bankofcanada.ca/rates/exchange/monthly-exchange-rates/</t>
  </si>
  <si>
    <t>https://www.eia.gov/dnav/pet/hist/LeafHandler.ashx?n=PET&amp;s=RWTC&amp;f=M</t>
  </si>
  <si>
    <r>
      <t xml:space="preserve">7. Food Services and Drinking Places </t>
    </r>
    <r>
      <rPr>
        <sz val="9"/>
        <color theme="1"/>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 </t>
    </r>
  </si>
  <si>
    <t xml:space="preserve">http://majorprojects.alberta.ca/ </t>
  </si>
  <si>
    <t xml:space="preserve">Source: Government of Alberta.  </t>
  </si>
  <si>
    <t xml:space="preserve">Source: Statistics Canada, Labour Force Survey. </t>
  </si>
  <si>
    <t>https://www150.statcan.gc.ca/t1/tbl1/en/tv.action?pid=1410035501</t>
  </si>
  <si>
    <t>2019/2020 Alberta Tourism Market Monitor</t>
  </si>
  <si>
    <r>
      <t xml:space="preserve">Historic Sites and Museums 2020 (000's of visitors) </t>
    </r>
    <r>
      <rPr>
        <b/>
        <vertAlign val="superscript"/>
        <sz val="10"/>
        <color theme="0"/>
        <rFont val="Arial"/>
        <family val="2"/>
      </rPr>
      <t>8</t>
    </r>
  </si>
  <si>
    <t xml:space="preserve">     Per cent change from 2019</t>
  </si>
  <si>
    <t>Visitor Attendance</t>
  </si>
  <si>
    <r>
      <t>Exchange Rates 2020</t>
    </r>
    <r>
      <rPr>
        <b/>
        <vertAlign val="superscript"/>
        <sz val="10"/>
        <color theme="0"/>
        <rFont val="Arial"/>
        <family val="2"/>
      </rPr>
      <t>9</t>
    </r>
  </si>
  <si>
    <r>
      <t>Oil Price: Western Texas Intermediate (WTI) 2020</t>
    </r>
    <r>
      <rPr>
        <b/>
        <vertAlign val="superscript"/>
        <sz val="10"/>
        <color theme="0"/>
        <rFont val="Arial"/>
        <family val="2"/>
      </rPr>
      <t>10</t>
    </r>
  </si>
  <si>
    <r>
      <t>Major Tourism Projects Valued $5 million or Greater 2020 ($ Millions)</t>
    </r>
    <r>
      <rPr>
        <b/>
        <vertAlign val="superscript"/>
        <sz val="10"/>
        <color theme="0"/>
        <rFont val="Arial"/>
        <family val="2"/>
      </rPr>
      <t>11</t>
    </r>
  </si>
  <si>
    <r>
      <t>Employment (000’s of persons) 2020 Seasonally Adjusted</t>
    </r>
    <r>
      <rPr>
        <b/>
        <vertAlign val="superscript"/>
        <sz val="10"/>
        <color theme="0"/>
        <rFont val="Arial"/>
        <family val="2"/>
      </rPr>
      <t xml:space="preserve"> 4</t>
    </r>
  </si>
  <si>
    <r>
      <t xml:space="preserve">National Park Attendance (000’s of visitors) 2020 </t>
    </r>
    <r>
      <rPr>
        <b/>
        <vertAlign val="superscript"/>
        <sz val="10"/>
        <color theme="0"/>
        <rFont val="Arial"/>
        <family val="2"/>
      </rPr>
      <t>3</t>
    </r>
    <r>
      <rPr>
        <b/>
        <sz val="10"/>
        <color theme="0"/>
        <rFont val="Arial"/>
        <family val="2"/>
      </rPr>
      <t xml:space="preserve"> Does not include group tours</t>
    </r>
  </si>
  <si>
    <t>* Other Alberta includes Lethbridge, Red Deer and other Alberta communities.</t>
  </si>
  <si>
    <r>
      <t>Alberta Provincial Parks Campsite Reservations in 2020</t>
    </r>
    <r>
      <rPr>
        <b/>
        <vertAlign val="superscript"/>
        <sz val="10"/>
        <color rgb="FFFFFFFF"/>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</si>
</sst>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_(* #,##0.0_);_(* \(#,##0.0\);_(* &quot;-&quot;??_);_(@_)"/>
    <numFmt numFmtId="171" formatCode="0.0%"/>
    <numFmt numFmtId="172" formatCode="0.0"/>
    <numFmt numFmtId="173" formatCode="&quot;$&quot;#,##0.0_);[Red]\(&quot;$&quot;#,##0.0\)"/>
    <numFmt numFmtId="174" formatCode="_(* #,##0.0_);_(* \(#,##0.0\);_(* &quot;-&quot;?_);_(@_)"/>
    <numFmt numFmtId="175" formatCode="_(* #,##0_);_(* \(#,##0\);_(* &quot;-&quot;??_);_(@_)"/>
    <numFmt numFmtId="176" formatCode="#,##0.0"/>
  </numFmts>
  <fonts count="34" x14ac:knownFonts="1">
    <font>
      <sz val="11"/>
      <color theme="1"/>
      <name val="Calibri"/>
      <family val="2"/>
      <scheme val="minor"/>
    </font>
    <font>
      <sz val="11"/>
      <color theme="1"/>
      <name val="Calibri"/>
      <family val="2"/>
      <scheme val="minor"/>
    </font>
    <font>
      <b/>
      <sz val="8"/>
      <name val="Arial"/>
      <family val="2"/>
    </font>
    <font>
      <sz val="8"/>
      <name val="Arial"/>
      <family val="2"/>
    </font>
    <font>
      <sz val="10"/>
      <name val="Arial"/>
      <family val="2"/>
    </font>
    <font>
      <b/>
      <sz val="8"/>
      <color theme="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8"/>
      <color theme="1"/>
      <name val="Arial"/>
      <family val="2"/>
    </font>
    <font>
      <b/>
      <sz val="11"/>
      <color theme="1"/>
      <name val="Calibri"/>
      <family val="2"/>
      <scheme val="minor"/>
    </font>
    <font>
      <sz val="9"/>
      <name val="Arial"/>
      <family val="2"/>
    </font>
    <font>
      <sz val="10"/>
      <name val="Arial"/>
      <family val="2"/>
    </font>
    <font>
      <sz val="10"/>
      <name val="Arial"/>
      <family val="2"/>
    </font>
    <font>
      <b/>
      <sz val="9"/>
      <name val="Arial"/>
      <family val="2"/>
    </font>
    <font>
      <b/>
      <sz val="9"/>
      <color theme="0"/>
      <name val="Arial"/>
      <family val="2"/>
    </font>
    <font>
      <b/>
      <sz val="9"/>
      <color theme="1"/>
      <name val="Arial"/>
      <family val="2"/>
    </font>
    <font>
      <sz val="9"/>
      <color theme="1"/>
      <name val="Arial"/>
      <family val="2"/>
    </font>
    <font>
      <sz val="9"/>
      <color theme="1"/>
      <name val="Calibri"/>
      <family val="2"/>
      <scheme val="minor"/>
    </font>
    <font>
      <b/>
      <sz val="14"/>
      <color theme="0"/>
      <name val="Arial"/>
      <family val="2"/>
    </font>
    <font>
      <sz val="14"/>
      <color theme="0"/>
      <name val="Arial"/>
      <family val="2"/>
    </font>
    <font>
      <b/>
      <sz val="10"/>
      <color theme="0"/>
      <name val="Arial"/>
      <family val="2"/>
    </font>
    <font>
      <b/>
      <vertAlign val="superscript"/>
      <sz val="10"/>
      <color theme="0"/>
      <name val="Arial"/>
      <family val="2"/>
    </font>
    <font>
      <b/>
      <sz val="10"/>
      <name val="Arial"/>
      <family val="2"/>
    </font>
    <font>
      <u/>
      <sz val="11"/>
      <color theme="10"/>
      <name val="Calibri"/>
      <family val="2"/>
      <scheme val="minor"/>
    </font>
    <font>
      <b/>
      <sz val="9"/>
      <color rgb="FF000000"/>
      <name val="Arial"/>
      <family val="2"/>
    </font>
    <font>
      <sz val="9"/>
      <color rgb="FF000000"/>
      <name val="Arial"/>
      <family val="2"/>
    </font>
    <font>
      <b/>
      <sz val="10"/>
      <color rgb="FFFFFFFF"/>
      <name val="Arial"/>
      <family val="2"/>
    </font>
    <font>
      <b/>
      <vertAlign val="superscript"/>
      <sz val="10"/>
      <color rgb="FFFFFFFF"/>
      <name val="Arial"/>
      <family val="2"/>
    </font>
    <font>
      <sz val="10"/>
      <color theme="1"/>
      <name val="Arial"/>
      <family val="2"/>
    </font>
    <font>
      <u/>
      <sz val="9"/>
      <color theme="10"/>
      <name val="Arial"/>
      <family val="2"/>
    </font>
  </fonts>
  <fills count="9">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92CDDC"/>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s>
  <cellStyleXfs count="27">
    <xf numFmtId="0" fontId="0"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4" fillId="0" borderId="0" applyBorder="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applyBorder="0"/>
    <xf numFmtId="0" fontId="1"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169" fontId="4" fillId="0" borderId="0" applyFont="0" applyFill="0" applyBorder="0" applyAlignment="0" applyProtection="0"/>
    <xf numFmtId="0" fontId="4" fillId="0" borderId="0"/>
    <xf numFmtId="0" fontId="4" fillId="0" borderId="0" applyBorder="0"/>
    <xf numFmtId="0" fontId="4" fillId="0" borderId="0" applyBorder="0"/>
    <xf numFmtId="0" fontId="4" fillId="0" borderId="0"/>
    <xf numFmtId="0" fontId="4" fillId="0" borderId="0"/>
    <xf numFmtId="0" fontId="4" fillId="0" borderId="0" applyBorder="0"/>
    <xf numFmtId="0" fontId="4" fillId="0" borderId="0"/>
    <xf numFmtId="0" fontId="4" fillId="0" borderId="0"/>
    <xf numFmtId="0" fontId="15" fillId="0" borderId="0"/>
    <xf numFmtId="0" fontId="16" fillId="0" borderId="0"/>
    <xf numFmtId="0" fontId="27" fillId="0" borderId="0" applyNumberFormat="0" applyFill="0" applyBorder="0" applyAlignment="0" applyProtection="0"/>
  </cellStyleXfs>
  <cellXfs count="422">
    <xf numFmtId="0" fontId="0" fillId="0" borderId="0" xfId="0"/>
    <xf numFmtId="0" fontId="0" fillId="0" borderId="0" xfId="0"/>
    <xf numFmtId="9" fontId="0" fillId="0" borderId="0" xfId="3" applyFont="1"/>
    <xf numFmtId="169" fontId="0" fillId="0" borderId="0" xfId="0" applyNumberFormat="1"/>
    <xf numFmtId="0" fontId="0" fillId="0" borderId="0" xfId="0"/>
    <xf numFmtId="0" fontId="0" fillId="0" borderId="0" xfId="0"/>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Fill="1" applyBorder="1"/>
    <xf numFmtId="171" fontId="3"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171" fontId="3" fillId="0" borderId="7" xfId="3" applyNumberFormat="1" applyFont="1" applyBorder="1" applyAlignment="1">
      <alignment horizontal="right"/>
    </xf>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3" fillId="0" borderId="7" xfId="1"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3" fillId="4" borderId="7" xfId="0" applyFont="1" applyFill="1" applyBorder="1" applyAlignment="1">
      <alignment horizontal="center" vertical="center"/>
    </xf>
    <xf numFmtId="0" fontId="3" fillId="4" borderId="7" xfId="0" applyFont="1" applyFill="1" applyBorder="1" applyAlignment="1">
      <alignment vertical="center"/>
    </xf>
    <xf numFmtId="0" fontId="9" fillId="3" borderId="8" xfId="0" applyFont="1" applyFill="1" applyBorder="1" applyAlignment="1"/>
    <xf numFmtId="0" fontId="9" fillId="3" borderId="9" xfId="0" applyFont="1" applyFill="1" applyBorder="1" applyAlignment="1"/>
    <xf numFmtId="0" fontId="11" fillId="3" borderId="10" xfId="0" applyFont="1" applyFill="1" applyBorder="1" applyAlignment="1"/>
    <xf numFmtId="0" fontId="6" fillId="0" borderId="0" xfId="0" applyFont="1" applyBorder="1"/>
    <xf numFmtId="169" fontId="3" fillId="0" borderId="7" xfId="1" applyFont="1" applyBorder="1" applyAlignment="1">
      <alignment horizontal="right"/>
    </xf>
    <xf numFmtId="0" fontId="3" fillId="0" borderId="0" xfId="0" applyFont="1" applyFill="1" applyBorder="1"/>
    <xf numFmtId="0" fontId="3" fillId="0" borderId="7" xfId="0" applyNumberFormat="1" applyFont="1" applyFill="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171" fontId="3" fillId="0" borderId="0" xfId="0" applyNumberFormat="1" applyFont="1" applyBorder="1" applyAlignment="1">
      <alignment horizontal="right"/>
    </xf>
    <xf numFmtId="0" fontId="12" fillId="0" borderId="7" xfId="0" applyFont="1" applyBorder="1"/>
    <xf numFmtId="2" fontId="12" fillId="0" borderId="7" xfId="0" applyNumberFormat="1" applyFont="1" applyBorder="1"/>
    <xf numFmtId="171" fontId="3" fillId="0" borderId="7" xfId="4" applyNumberFormat="1" applyFont="1" applyBorder="1"/>
    <xf numFmtId="0" fontId="12" fillId="0" borderId="7" xfId="0" applyFont="1" applyBorder="1" applyAlignment="1">
      <alignment horizontal="right"/>
    </xf>
    <xf numFmtId="167" fontId="3" fillId="0" borderId="11" xfId="4" applyNumberFormat="1" applyFont="1" applyFill="1" applyBorder="1" applyAlignment="1">
      <alignment horizontal="right"/>
    </xf>
    <xf numFmtId="164" fontId="12" fillId="0" borderId="7" xfId="2" applyNumberFormat="1" applyFont="1" applyBorder="1"/>
    <xf numFmtId="0" fontId="3" fillId="0" borderId="7" xfId="0" applyFont="1" applyFill="1" applyBorder="1" applyAlignment="1">
      <alignment horizontal="right"/>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7" xfId="3" applyNumberFormat="1" applyFont="1" applyFill="1" applyBorder="1"/>
    <xf numFmtId="0" fontId="3" fillId="0" borderId="7" xfId="0" applyFont="1" applyFill="1" applyBorder="1"/>
    <xf numFmtId="167" fontId="3" fillId="0" borderId="7" xfId="0" applyNumberFormat="1"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73" fontId="3" fillId="0" borderId="7" xfId="0" applyNumberFormat="1" applyFont="1" applyFill="1" applyBorder="1"/>
    <xf numFmtId="167" fontId="3" fillId="0" borderId="7"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4" applyNumberFormat="1" applyFont="1" applyFill="1" applyBorder="1" applyAlignment="1">
      <alignment horizontal="right"/>
    </xf>
    <xf numFmtId="171" fontId="14" fillId="0" borderId="7" xfId="3" applyNumberFormat="1" applyFont="1" applyFill="1" applyBorder="1" applyAlignment="1">
      <alignment horizontal="right"/>
    </xf>
    <xf numFmtId="0" fontId="3" fillId="0" borderId="7" xfId="6" applyNumberFormat="1" applyFont="1" applyFill="1" applyBorder="1" applyAlignment="1">
      <alignment horizontal="right"/>
    </xf>
    <xf numFmtId="171" fontId="3" fillId="0" borderId="7" xfId="4" applyNumberFormat="1" applyFont="1" applyFill="1" applyBorder="1"/>
    <xf numFmtId="175" fontId="12" fillId="0" borderId="0" xfId="1" applyNumberFormat="1" applyFont="1"/>
    <xf numFmtId="171" fontId="12" fillId="0" borderId="0" xfId="3" applyNumberFormat="1" applyFont="1"/>
    <xf numFmtId="172" fontId="3" fillId="0" borderId="7" xfId="6" applyNumberFormat="1" applyFont="1" applyFill="1" applyBorder="1" applyAlignment="1">
      <alignment horizontal="right"/>
    </xf>
    <xf numFmtId="170" fontId="3" fillId="0" borderId="7" xfId="5" applyNumberFormat="1" applyFont="1" applyBorder="1" applyAlignment="1">
      <alignment horizontal="right"/>
    </xf>
    <xf numFmtId="0" fontId="3" fillId="0" borderId="7" xfId="4" applyFont="1" applyFill="1" applyBorder="1" applyAlignment="1">
      <alignment horizontal="right"/>
    </xf>
    <xf numFmtId="171" fontId="3" fillId="0" borderId="7" xfId="9" applyNumberFormat="1" applyFont="1" applyFill="1" applyBorder="1" applyAlignment="1">
      <alignment horizontal="right"/>
    </xf>
    <xf numFmtId="171" fontId="3" fillId="0" borderId="7" xfId="4" applyNumberFormat="1" applyFont="1" applyBorder="1" applyAlignment="1">
      <alignment horizontal="right"/>
    </xf>
    <xf numFmtId="171" fontId="3" fillId="0" borderId="7" xfId="4" applyNumberFormat="1" applyFont="1" applyFill="1" applyBorder="1" applyAlignment="1">
      <alignment horizontal="right"/>
    </xf>
    <xf numFmtId="176" fontId="3" fillId="0" borderId="7" xfId="4" applyNumberFormat="1" applyFont="1" applyFill="1" applyBorder="1" applyAlignment="1">
      <alignment horizontal="right"/>
    </xf>
    <xf numFmtId="172" fontId="3" fillId="0" borderId="7" xfId="0" applyNumberFormat="1" applyFont="1" applyFill="1" applyBorder="1" applyAlignment="1">
      <alignment horizontal="right"/>
    </xf>
    <xf numFmtId="171" fontId="3" fillId="0" borderId="7" xfId="11" applyNumberFormat="1" applyFont="1" applyFill="1" applyBorder="1" applyAlignment="1">
      <alignment horizontal="right"/>
    </xf>
    <xf numFmtId="0" fontId="3" fillId="0" borderId="7" xfId="11" applyFont="1" applyFill="1" applyBorder="1" applyAlignment="1">
      <alignment horizontal="right"/>
    </xf>
    <xf numFmtId="167" fontId="3" fillId="0" borderId="7" xfId="11" applyNumberFormat="1" applyFont="1" applyFill="1" applyBorder="1" applyAlignment="1">
      <alignment horizontal="right"/>
    </xf>
    <xf numFmtId="172" fontId="3" fillId="0" borderId="7" xfId="11" applyNumberFormat="1" applyFont="1" applyFill="1" applyBorder="1" applyAlignment="1">
      <alignment horizontal="right"/>
    </xf>
    <xf numFmtId="0" fontId="3" fillId="4" borderId="13" xfId="0" applyFont="1" applyFill="1" applyBorder="1"/>
    <xf numFmtId="171" fontId="3" fillId="0" borderId="13" xfId="3" applyNumberFormat="1" applyFont="1" applyFill="1" applyBorder="1" applyAlignment="1">
      <alignment horizontal="right"/>
    </xf>
    <xf numFmtId="171" fontId="14" fillId="0" borderId="13" xfId="3" applyNumberFormat="1" applyFont="1" applyFill="1" applyBorder="1" applyAlignment="1">
      <alignment horizontal="right"/>
    </xf>
    <xf numFmtId="171" fontId="3" fillId="0" borderId="13" xfId="9" applyNumberFormat="1" applyFont="1" applyFill="1" applyBorder="1" applyAlignment="1">
      <alignment horizontal="right"/>
    </xf>
    <xf numFmtId="0" fontId="3" fillId="4" borderId="11" xfId="0" applyFont="1" applyFill="1" applyBorder="1"/>
    <xf numFmtId="0" fontId="3" fillId="0" borderId="11" xfId="0" applyFont="1" applyBorder="1" applyAlignment="1">
      <alignment horizontal="right"/>
    </xf>
    <xf numFmtId="172" fontId="3" fillId="0" borderId="11" xfId="0" applyNumberFormat="1" applyFont="1" applyBorder="1" applyAlignment="1">
      <alignment horizontal="right"/>
    </xf>
    <xf numFmtId="170" fontId="3" fillId="0" borderId="11" xfId="1" applyNumberFormat="1" applyFont="1" applyBorder="1" applyAlignment="1">
      <alignment horizontal="right"/>
    </xf>
    <xf numFmtId="0" fontId="3" fillId="4" borderId="13" xfId="0" applyFont="1" applyFill="1" applyBorder="1" applyAlignment="1">
      <alignment horizontal="center" vertical="center"/>
    </xf>
    <xf numFmtId="167" fontId="3" fillId="0" borderId="13" xfId="0" applyNumberFormat="1" applyFont="1" applyFill="1" applyBorder="1" applyAlignment="1">
      <alignment horizontal="right"/>
    </xf>
    <xf numFmtId="0" fontId="3" fillId="0" borderId="4" xfId="0" applyFont="1" applyFill="1" applyBorder="1"/>
    <xf numFmtId="0" fontId="6" fillId="0" borderId="5" xfId="0" applyFont="1" applyBorder="1"/>
    <xf numFmtId="0" fontId="6" fillId="0" borderId="6" xfId="0" applyFont="1" applyBorder="1"/>
    <xf numFmtId="171" fontId="3" fillId="0" borderId="0" xfId="0" applyNumberFormat="1" applyFont="1" applyFill="1" applyBorder="1" applyAlignment="1">
      <alignment horizontal="right"/>
    </xf>
    <xf numFmtId="171" fontId="3" fillId="0" borderId="0" xfId="0" applyNumberFormat="1" applyFont="1" applyBorder="1"/>
    <xf numFmtId="171" fontId="3" fillId="0" borderId="13" xfId="0" applyNumberFormat="1" applyFont="1" applyBorder="1" applyAlignment="1">
      <alignment horizontal="right"/>
    </xf>
    <xf numFmtId="171" fontId="3" fillId="0" borderId="13" xfId="0" applyNumberFormat="1" applyFont="1" applyFill="1" applyBorder="1" applyAlignment="1">
      <alignment horizontal="right"/>
    </xf>
    <xf numFmtId="171" fontId="3" fillId="0" borderId="13" xfId="0" applyNumberFormat="1" applyFont="1" applyBorder="1"/>
    <xf numFmtId="0" fontId="3" fillId="0" borderId="1" xfId="0" applyFont="1" applyFill="1" applyBorder="1"/>
    <xf numFmtId="171" fontId="3" fillId="0" borderId="2" xfId="0" applyNumberFormat="1" applyFont="1" applyBorder="1" applyAlignment="1">
      <alignment horizontal="right"/>
    </xf>
    <xf numFmtId="171" fontId="3" fillId="0" borderId="2" xfId="0" applyNumberFormat="1" applyFont="1" applyFill="1" applyBorder="1" applyAlignment="1">
      <alignment horizontal="right"/>
    </xf>
    <xf numFmtId="171" fontId="3" fillId="0" borderId="2" xfId="0" applyNumberFormat="1" applyFont="1" applyBorder="1"/>
    <xf numFmtId="171" fontId="3" fillId="0" borderId="3" xfId="0" applyNumberFormat="1" applyFont="1" applyFill="1" applyBorder="1" applyAlignment="1">
      <alignment horizontal="right"/>
    </xf>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2"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Border="1"/>
    <xf numFmtId="171" fontId="2"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2"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71" fontId="2" fillId="0" borderId="7" xfId="0" applyNumberFormat="1" applyFont="1" applyFill="1" applyBorder="1" applyAlignment="1">
      <alignment horizontal="right"/>
    </xf>
    <xf numFmtId="172" fontId="2" fillId="0" borderId="7" xfId="0" applyNumberFormat="1" applyFont="1" applyFill="1" applyBorder="1" applyAlignment="1">
      <alignment horizontal="right"/>
    </xf>
    <xf numFmtId="167" fontId="2" fillId="0" borderId="11" xfId="4" applyNumberFormat="1" applyFont="1" applyFill="1" applyBorder="1" applyAlignment="1">
      <alignment horizontal="right"/>
    </xf>
    <xf numFmtId="171" fontId="2" fillId="0" borderId="7" xfId="4" applyNumberFormat="1" applyFont="1" applyBorder="1"/>
    <xf numFmtId="172" fontId="2" fillId="0" borderId="7" xfId="6"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9" fillId="3" borderId="9" xfId="0" applyFont="1" applyFill="1" applyBorder="1" applyAlignment="1"/>
    <xf numFmtId="0" fontId="11" fillId="3" borderId="10" xfId="0" applyFont="1" applyFill="1" applyBorder="1" applyAlignment="1"/>
    <xf numFmtId="0" fontId="9" fillId="3" borderId="10" xfId="0" applyFont="1" applyFill="1" applyBorder="1" applyAlignment="1"/>
    <xf numFmtId="170" fontId="2" fillId="0" borderId="7" xfId="1" applyNumberFormat="1" applyFont="1" applyFill="1" applyBorder="1" applyAlignment="1">
      <alignment horizontal="right"/>
    </xf>
    <xf numFmtId="0" fontId="3" fillId="0" borderId="0" xfId="0" applyFont="1" applyFill="1" applyBorder="1"/>
    <xf numFmtId="170" fontId="2" fillId="0" borderId="7" xfId="1" applyNumberFormat="1" applyFont="1" applyBorder="1" applyAlignment="1">
      <alignment horizontal="right"/>
    </xf>
    <xf numFmtId="0" fontId="2" fillId="0" borderId="7" xfId="0" applyFont="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2" fontId="9" fillId="3" borderId="10" xfId="0" applyNumberFormat="1" applyFont="1" applyFill="1" applyBorder="1" applyAlignment="1"/>
    <xf numFmtId="2" fontId="5" fillId="0" borderId="7" xfId="0" applyNumberFormat="1" applyFont="1" applyBorder="1"/>
    <xf numFmtId="2" fontId="12" fillId="0" borderId="7" xfId="0" applyNumberFormat="1" applyFont="1" applyBorder="1"/>
    <xf numFmtId="171" fontId="3" fillId="0" borderId="7" xfId="4" applyNumberFormat="1" applyFont="1" applyBorder="1"/>
    <xf numFmtId="167" fontId="3" fillId="0" borderId="11" xfId="4" applyNumberFormat="1" applyFont="1" applyFill="1" applyBorder="1" applyAlignment="1">
      <alignment horizontal="right"/>
    </xf>
    <xf numFmtId="172" fontId="2" fillId="0" borderId="7" xfId="0" applyNumberFormat="1" applyFont="1" applyBorder="1" applyAlignment="1">
      <alignment horizontal="right"/>
    </xf>
    <xf numFmtId="164" fontId="12" fillId="0" borderId="7" xfId="2" applyNumberFormat="1" applyFont="1" applyBorder="1"/>
    <xf numFmtId="172" fontId="3" fillId="0" borderId="7" xfId="1" applyNumberFormat="1" applyFont="1" applyFill="1" applyBorder="1" applyAlignment="1">
      <alignment horizontal="right"/>
    </xf>
    <xf numFmtId="0" fontId="3" fillId="0" borderId="7" xfId="0" applyFont="1" applyFill="1" applyBorder="1" applyAlignment="1">
      <alignment horizontal="right"/>
    </xf>
    <xf numFmtId="171" fontId="5" fillId="0" borderId="7" xfId="3" applyNumberFormat="1" applyFont="1" applyBorder="1"/>
    <xf numFmtId="171" fontId="5" fillId="0" borderId="0" xfId="3" applyNumberFormat="1" applyFont="1"/>
    <xf numFmtId="164" fontId="5" fillId="0" borderId="7" xfId="2" applyNumberFormat="1" applyFont="1" applyBorder="1"/>
    <xf numFmtId="171" fontId="3" fillId="0" borderId="7" xfId="0" applyNumberFormat="1" applyFont="1" applyFill="1" applyBorder="1"/>
    <xf numFmtId="171" fontId="3" fillId="0" borderId="11" xfId="0" applyNumberFormat="1" applyFont="1" applyFill="1" applyBorder="1" applyAlignment="1">
      <alignment horizontal="right"/>
    </xf>
    <xf numFmtId="0" fontId="3" fillId="0" borderId="11" xfId="0" applyFont="1" applyFill="1" applyBorder="1" applyAlignment="1">
      <alignment horizontal="right"/>
    </xf>
    <xf numFmtId="172"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0" fontId="3" fillId="4" borderId="7" xfId="0" applyFont="1" applyFill="1" applyBorder="1" applyAlignment="1">
      <alignment horizontal="center" vertical="center"/>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11" xfId="3" applyNumberFormat="1" applyFont="1" applyFill="1" applyBorder="1" applyAlignment="1">
      <alignment horizontal="right"/>
    </xf>
    <xf numFmtId="0" fontId="3" fillId="4" borderId="7" xfId="0" applyFont="1" applyFill="1" applyBorder="1" applyAlignment="1">
      <alignment horizontal="left"/>
    </xf>
    <xf numFmtId="0" fontId="3" fillId="4" borderId="7" xfId="0" applyFont="1" applyFill="1" applyBorder="1" applyAlignment="1">
      <alignment horizontal="left" vertical="center"/>
    </xf>
    <xf numFmtId="171" fontId="2" fillId="0" borderId="11" xfId="0" applyNumberFormat="1" applyFont="1" applyFill="1" applyBorder="1" applyAlignment="1">
      <alignment horizontal="right"/>
    </xf>
    <xf numFmtId="0" fontId="2" fillId="0" borderId="11" xfId="0" applyFont="1" applyFill="1" applyBorder="1" applyAlignment="1">
      <alignment horizontal="right"/>
    </xf>
    <xf numFmtId="167" fontId="2" fillId="0" borderId="11" xfId="0" applyNumberFormat="1" applyFont="1" applyFill="1" applyBorder="1" applyAlignment="1">
      <alignment horizontal="right"/>
    </xf>
    <xf numFmtId="171" fontId="2" fillId="0" borderId="11" xfId="3" applyNumberFormat="1" applyFont="1" applyFill="1" applyBorder="1" applyAlignment="1">
      <alignment horizontal="right"/>
    </xf>
    <xf numFmtId="172" fontId="2" fillId="0" borderId="11"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0" applyNumberFormat="1" applyFont="1" applyFill="1" applyBorder="1" applyAlignment="1">
      <alignment horizontal="right"/>
    </xf>
    <xf numFmtId="0" fontId="3" fillId="0" borderId="7" xfId="6" applyNumberFormat="1" applyFont="1" applyFill="1" applyBorder="1" applyAlignment="1">
      <alignment horizontal="right"/>
    </xf>
    <xf numFmtId="165" fontId="12" fillId="0" borderId="7" xfId="0" applyNumberFormat="1" applyFont="1" applyBorder="1" applyAlignment="1">
      <alignment horizontal="right"/>
    </xf>
    <xf numFmtId="171" fontId="3" fillId="0" borderId="11" xfId="11" applyNumberFormat="1" applyFont="1" applyFill="1" applyBorder="1" applyAlignment="1">
      <alignment horizontal="right"/>
    </xf>
    <xf numFmtId="0" fontId="3" fillId="0" borderId="11" xfId="11" applyFont="1" applyFill="1" applyBorder="1" applyAlignment="1">
      <alignment horizontal="right"/>
    </xf>
    <xf numFmtId="167" fontId="3" fillId="0" borderId="11" xfId="11" applyNumberFormat="1" applyFont="1" applyFill="1" applyBorder="1" applyAlignment="1">
      <alignment horizontal="right"/>
    </xf>
    <xf numFmtId="172" fontId="3" fillId="0" borderId="11" xfId="11" applyNumberFormat="1" applyFont="1" applyFill="1" applyBorder="1" applyAlignment="1">
      <alignment horizontal="right"/>
    </xf>
    <xf numFmtId="166" fontId="5" fillId="0" borderId="7" xfId="2" applyNumberFormat="1" applyFont="1" applyFill="1" applyBorder="1" applyAlignment="1" applyProtection="1"/>
    <xf numFmtId="0" fontId="3" fillId="0" borderId="11" xfId="1" applyNumberFormat="1" applyFont="1" applyFill="1" applyBorder="1" applyAlignment="1">
      <alignment horizontal="right"/>
    </xf>
    <xf numFmtId="0" fontId="3" fillId="0" borderId="7" xfId="0" applyNumberFormat="1" applyFont="1" applyFill="1" applyBorder="1" applyAlignment="1">
      <alignment horizontal="right"/>
    </xf>
    <xf numFmtId="171" fontId="5" fillId="0" borderId="7" xfId="3" applyNumberFormat="1" applyFont="1" applyBorder="1" applyAlignment="1">
      <alignment horizontal="right"/>
    </xf>
    <xf numFmtId="164" fontId="12" fillId="0" borderId="7" xfId="2" applyNumberFormat="1" applyFont="1" applyFill="1" applyBorder="1" applyAlignment="1" applyProtection="1"/>
    <xf numFmtId="171" fontId="3" fillId="0" borderId="7" xfId="3" applyNumberFormat="1" applyFont="1" applyFill="1" applyBorder="1"/>
    <xf numFmtId="172" fontId="3" fillId="0" borderId="7" xfId="0" applyNumberFormat="1" applyFont="1" applyFill="1" applyBorder="1"/>
    <xf numFmtId="167" fontId="3" fillId="0" borderId="7" xfId="0" applyNumberFormat="1" applyFont="1" applyFill="1" applyBorder="1"/>
    <xf numFmtId="0" fontId="3" fillId="0" borderId="7" xfId="0"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69" fontId="2" fillId="0" borderId="7" xfId="1" applyFont="1" applyBorder="1" applyAlignment="1">
      <alignment horizontal="right"/>
    </xf>
    <xf numFmtId="164" fontId="12" fillId="0" borderId="7" xfId="2" applyNumberFormat="1" applyFont="1" applyBorder="1" applyAlignment="1">
      <alignment horizontal="right"/>
    </xf>
    <xf numFmtId="173" fontId="3" fillId="0" borderId="7" xfId="0" applyNumberFormat="1" applyFont="1" applyFill="1" applyBorder="1"/>
    <xf numFmtId="171" fontId="2" fillId="0" borderId="7" xfId="4" applyNumberFormat="1" applyFont="1" applyBorder="1" applyAlignment="1">
      <alignment horizontal="right"/>
    </xf>
    <xf numFmtId="171" fontId="13" fillId="0" borderId="0" xfId="3" applyNumberFormat="1" applyFont="1"/>
    <xf numFmtId="171" fontId="0" fillId="0" borderId="0" xfId="3" applyNumberFormat="1" applyFont="1"/>
    <xf numFmtId="2" fontId="3" fillId="0" borderId="7" xfId="0" applyNumberFormat="1" applyFont="1" applyBorder="1" applyAlignment="1">
      <alignment horizontal="right"/>
    </xf>
    <xf numFmtId="169" fontId="3" fillId="0" borderId="7" xfId="1" applyFont="1" applyBorder="1"/>
    <xf numFmtId="171" fontId="3" fillId="0" borderId="7" xfId="3" applyNumberFormat="1" applyFont="1" applyBorder="1" applyAlignment="1">
      <alignment horizontal="right"/>
    </xf>
    <xf numFmtId="4" fontId="3" fillId="0" borderId="7" xfId="0" applyNumberFormat="1" applyFont="1" applyFill="1" applyBorder="1" applyAlignment="1">
      <alignment horizontal="right"/>
    </xf>
    <xf numFmtId="171" fontId="2" fillId="0" borderId="7" xfId="3" applyNumberFormat="1" applyFont="1" applyBorder="1"/>
    <xf numFmtId="0" fontId="2" fillId="0" borderId="7" xfId="0" applyNumberFormat="1" applyFont="1" applyBorder="1" applyAlignment="1">
      <alignment horizontal="right"/>
    </xf>
    <xf numFmtId="2" fontId="3" fillId="0" borderId="0" xfId="0" applyNumberFormat="1" applyFont="1" applyBorder="1" applyAlignment="1">
      <alignment horizontal="right"/>
    </xf>
    <xf numFmtId="169" fontId="2" fillId="0" borderId="7" xfId="1" applyFont="1" applyBorder="1"/>
    <xf numFmtId="0" fontId="2" fillId="0" borderId="7" xfId="4" applyFont="1" applyFill="1" applyBorder="1" applyAlignment="1">
      <alignment horizontal="right"/>
    </xf>
    <xf numFmtId="171" fontId="2" fillId="0" borderId="7" xfId="3" applyNumberFormat="1" applyFont="1" applyFill="1" applyBorder="1" applyAlignment="1">
      <alignment horizontal="right"/>
    </xf>
    <xf numFmtId="166" fontId="5" fillId="0" borderId="7" xfId="3" applyNumberFormat="1" applyFont="1" applyBorder="1" applyAlignment="1">
      <alignment horizontal="right"/>
    </xf>
    <xf numFmtId="0" fontId="3" fillId="0" borderId="12" xfId="0" applyFont="1" applyFill="1" applyBorder="1" applyAlignment="1">
      <alignment horizontal="right"/>
    </xf>
    <xf numFmtId="167" fontId="3" fillId="0" borderId="7" xfId="0" applyNumberFormat="1" applyFont="1" applyFill="1" applyBorder="1" applyAlignment="1">
      <alignment horizontal="right"/>
    </xf>
    <xf numFmtId="0" fontId="5" fillId="0" borderId="7" xfId="0" applyFont="1" applyBorder="1"/>
    <xf numFmtId="172" fontId="2" fillId="0" borderId="7" xfId="1" applyNumberFormat="1" applyFont="1" applyFill="1" applyBorder="1" applyAlignment="1">
      <alignment horizontal="right"/>
    </xf>
    <xf numFmtId="0" fontId="3" fillId="0" borderId="7" xfId="4" applyFont="1" applyFill="1" applyBorder="1" applyAlignment="1">
      <alignment horizontal="right"/>
    </xf>
    <xf numFmtId="172" fontId="3" fillId="0" borderId="7" xfId="4" applyNumberFormat="1" applyFont="1" applyFill="1" applyBorder="1" applyAlignment="1">
      <alignment horizontal="right"/>
    </xf>
    <xf numFmtId="0" fontId="3" fillId="4" borderId="7"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left" vertical="center"/>
    </xf>
    <xf numFmtId="0" fontId="3" fillId="4" borderId="13" xfId="0" applyFont="1" applyFill="1" applyBorder="1"/>
    <xf numFmtId="171" fontId="2" fillId="0" borderId="13" xfId="0" applyNumberFormat="1" applyFont="1" applyFill="1" applyBorder="1" applyAlignment="1">
      <alignment horizontal="right"/>
    </xf>
    <xf numFmtId="171" fontId="3" fillId="0" borderId="13" xfId="0" applyNumberFormat="1" applyFont="1" applyFill="1" applyBorder="1"/>
    <xf numFmtId="171" fontId="3" fillId="0" borderId="13" xfId="4" applyNumberFormat="1" applyFont="1" applyFill="1" applyBorder="1"/>
    <xf numFmtId="171" fontId="3" fillId="0" borderId="13" xfId="0" applyNumberFormat="1" applyFont="1" applyFill="1" applyBorder="1" applyAlignment="1">
      <alignment horizontal="right"/>
    </xf>
    <xf numFmtId="171" fontId="2" fillId="0" borderId="13" xfId="4" applyNumberFormat="1" applyFont="1" applyFill="1" applyBorder="1" applyAlignment="1">
      <alignment horizontal="right"/>
    </xf>
    <xf numFmtId="167" fontId="2" fillId="0" borderId="0" xfId="4" applyNumberFormat="1" applyFont="1" applyFill="1" applyBorder="1" applyAlignment="1">
      <alignment horizontal="right"/>
    </xf>
    <xf numFmtId="0" fontId="0" fillId="0" borderId="0" xfId="0"/>
    <xf numFmtId="0" fontId="0" fillId="0" borderId="0" xfId="0" applyBorder="1"/>
    <xf numFmtId="0" fontId="3" fillId="0" borderId="0" xfId="1" applyNumberFormat="1" applyFont="1" applyFill="1" applyBorder="1" applyAlignment="1">
      <alignment horizontal="right"/>
    </xf>
    <xf numFmtId="0" fontId="2" fillId="0" borderId="0" xfId="1" applyNumberFormat="1" applyFont="1" applyFill="1" applyBorder="1" applyAlignment="1">
      <alignment horizontal="right"/>
    </xf>
    <xf numFmtId="175" fontId="0" fillId="0" borderId="0" xfId="1" applyNumberFormat="1" applyFont="1"/>
    <xf numFmtId="0" fontId="0" fillId="0" borderId="0" xfId="0" applyAlignment="1">
      <alignment vertical="center"/>
    </xf>
    <xf numFmtId="169" fontId="0" fillId="0" borderId="0" xfId="1" applyFont="1" applyAlignment="1">
      <alignment vertical="center"/>
    </xf>
    <xf numFmtId="171" fontId="0" fillId="0" borderId="0" xfId="3" applyNumberFormat="1" applyFont="1" applyAlignment="1">
      <alignment vertical="center"/>
    </xf>
    <xf numFmtId="9" fontId="0" fillId="0" borderId="0" xfId="3" applyFont="1" applyAlignment="1">
      <alignment vertical="center"/>
    </xf>
    <xf numFmtId="176" fontId="3" fillId="0" borderId="0" xfId="0" applyNumberFormat="1" applyFont="1" applyFill="1" applyBorder="1" applyAlignment="1">
      <alignment horizontal="right" vertical="center"/>
    </xf>
    <xf numFmtId="9" fontId="6" fillId="0" borderId="0" xfId="3" applyFont="1" applyAlignment="1">
      <alignment vertical="center"/>
    </xf>
    <xf numFmtId="171" fontId="3" fillId="0" borderId="0" xfId="3" applyNumberFormat="1" applyFont="1" applyFill="1" applyBorder="1" applyAlignment="1">
      <alignment horizontal="right" vertical="center"/>
    </xf>
    <xf numFmtId="172"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Border="1" applyAlignment="1">
      <alignment vertical="center"/>
    </xf>
    <xf numFmtId="174" fontId="6" fillId="0" borderId="0" xfId="0" applyNumberFormat="1" applyFont="1" applyAlignment="1">
      <alignment vertical="center"/>
    </xf>
    <xf numFmtId="169" fontId="0" fillId="0" borderId="0" xfId="0" applyNumberFormat="1" applyBorder="1" applyAlignment="1">
      <alignment vertical="center"/>
    </xf>
    <xf numFmtId="171" fontId="0" fillId="0" borderId="0" xfId="3" applyNumberFormat="1" applyFont="1" applyBorder="1" applyAlignment="1">
      <alignment vertical="center"/>
    </xf>
    <xf numFmtId="172" fontId="3" fillId="0" borderId="0"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right" vertical="center"/>
    </xf>
    <xf numFmtId="169" fontId="0" fillId="0" borderId="0" xfId="1" applyFont="1" applyBorder="1" applyAlignment="1">
      <alignment vertical="center"/>
    </xf>
    <xf numFmtId="171" fontId="3" fillId="0" borderId="0" xfId="0" applyNumberFormat="1" applyFont="1" applyFill="1" applyBorder="1" applyAlignment="1">
      <alignment horizontal="right" vertical="center"/>
    </xf>
    <xf numFmtId="167" fontId="6" fillId="0" borderId="0" xfId="0" applyNumberFormat="1" applyFont="1" applyBorder="1" applyAlignment="1">
      <alignment vertical="center"/>
    </xf>
    <xf numFmtId="167" fontId="6" fillId="0" borderId="0" xfId="0" applyNumberFormat="1" applyFont="1" applyAlignment="1">
      <alignment vertical="center"/>
    </xf>
    <xf numFmtId="2" fontId="12" fillId="0" borderId="0" xfId="0" applyNumberFormat="1" applyFont="1" applyBorder="1" applyAlignment="1">
      <alignment vertical="center"/>
    </xf>
    <xf numFmtId="2" fontId="5" fillId="0" borderId="0" xfId="0" applyNumberFormat="1" applyFont="1" applyBorder="1" applyAlignment="1">
      <alignment vertical="center"/>
    </xf>
    <xf numFmtId="175" fontId="0" fillId="0" borderId="0" xfId="1" applyNumberFormat="1" applyFont="1" applyAlignment="1">
      <alignment vertical="center"/>
    </xf>
    <xf numFmtId="167" fontId="3" fillId="0" borderId="0" xfId="4" applyNumberFormat="1" applyFont="1" applyFill="1" applyBorder="1" applyAlignment="1">
      <alignment horizontal="right" vertical="center"/>
    </xf>
    <xf numFmtId="2" fontId="0" fillId="0" borderId="0" xfId="0" applyNumberFormat="1" applyAlignment="1">
      <alignment vertical="center"/>
    </xf>
    <xf numFmtId="170" fontId="0" fillId="0" borderId="0" xfId="0" applyNumberFormat="1" applyBorder="1" applyAlignment="1">
      <alignment vertical="center"/>
    </xf>
    <xf numFmtId="175" fontId="3" fillId="0" borderId="0" xfId="1" applyNumberFormat="1" applyFont="1" applyFill="1" applyBorder="1" applyAlignment="1">
      <alignment horizontal="right" vertical="center"/>
    </xf>
    <xf numFmtId="0" fontId="0" fillId="0" borderId="0" xfId="0"/>
    <xf numFmtId="171" fontId="0" fillId="0" borderId="0" xfId="3" applyNumberFormat="1" applyFont="1"/>
    <xf numFmtId="2" fontId="0" fillId="0" borderId="0" xfId="0" applyNumberFormat="1"/>
    <xf numFmtId="0" fontId="3" fillId="0" borderId="0" xfId="0" applyFont="1" applyFill="1" applyBorder="1" applyAlignment="1">
      <alignment vertical="center"/>
    </xf>
    <xf numFmtId="0" fontId="0" fillId="0" borderId="0" xfId="0" applyAlignment="1">
      <alignment horizontal="center" vertical="center"/>
    </xf>
    <xf numFmtId="0" fontId="17" fillId="0" borderId="7" xfId="0" applyFont="1" applyFill="1" applyBorder="1" applyAlignment="1">
      <alignment vertical="center"/>
    </xf>
    <xf numFmtId="171" fontId="17" fillId="0" borderId="7" xfId="3" applyNumberFormat="1" applyFont="1" applyFill="1" applyBorder="1" applyAlignment="1">
      <alignment vertical="center"/>
    </xf>
    <xf numFmtId="171" fontId="17" fillId="0" borderId="7" xfId="0" applyNumberFormat="1" applyFont="1" applyBorder="1" applyAlignment="1">
      <alignment horizontal="right" vertical="center"/>
    </xf>
    <xf numFmtId="171" fontId="14" fillId="0" borderId="7" xfId="0" applyNumberFormat="1" applyFont="1" applyBorder="1" applyAlignment="1">
      <alignment horizontal="right" vertical="center"/>
    </xf>
    <xf numFmtId="171" fontId="14" fillId="0" borderId="7" xfId="0" applyNumberFormat="1" applyFont="1" applyFill="1" applyBorder="1" applyAlignment="1">
      <alignment vertical="center"/>
    </xf>
    <xf numFmtId="171" fontId="14" fillId="0" borderId="7" xfId="0" applyNumberFormat="1" applyFont="1" applyBorder="1" applyAlignment="1">
      <alignment vertical="center"/>
    </xf>
    <xf numFmtId="171" fontId="14" fillId="0" borderId="7" xfId="0" applyNumberFormat="1" applyFont="1" applyFill="1" applyBorder="1" applyAlignment="1">
      <alignment horizontal="right" vertical="center"/>
    </xf>
    <xf numFmtId="172" fontId="17" fillId="0" borderId="7" xfId="0" applyNumberFormat="1" applyFont="1" applyBorder="1" applyAlignment="1">
      <alignment horizontal="right" vertical="center"/>
    </xf>
    <xf numFmtId="0" fontId="14" fillId="0" borderId="7" xfId="0" applyFont="1" applyFill="1" applyBorder="1" applyAlignment="1">
      <alignment horizontal="right" vertical="center"/>
    </xf>
    <xf numFmtId="172" fontId="14" fillId="0" borderId="7" xfId="0" applyNumberFormat="1" applyFont="1" applyFill="1" applyBorder="1" applyAlignment="1">
      <alignment horizontal="right" vertical="center"/>
    </xf>
    <xf numFmtId="172" fontId="17" fillId="0" borderId="7" xfId="0" applyNumberFormat="1" applyFont="1" applyFill="1" applyBorder="1" applyAlignment="1">
      <alignment horizontal="right" vertical="center"/>
    </xf>
    <xf numFmtId="171" fontId="14" fillId="0" borderId="7" xfId="3" applyNumberFormat="1" applyFont="1" applyFill="1" applyBorder="1" applyAlignment="1">
      <alignment horizontal="right" vertical="center"/>
    </xf>
    <xf numFmtId="172" fontId="14" fillId="0" borderId="7" xfId="0" applyNumberFormat="1" applyFont="1" applyBorder="1" applyAlignment="1">
      <alignment horizontal="right" vertical="center"/>
    </xf>
    <xf numFmtId="0" fontId="14" fillId="0" borderId="7" xfId="0" applyFont="1" applyBorder="1" applyAlignment="1">
      <alignment horizontal="right" vertical="center"/>
    </xf>
    <xf numFmtId="171" fontId="14" fillId="0" borderId="7" xfId="3" applyNumberFormat="1" applyFont="1" applyBorder="1" applyAlignment="1">
      <alignment vertical="center"/>
    </xf>
    <xf numFmtId="171" fontId="14" fillId="0" borderId="7" xfId="3" applyNumberFormat="1" applyFont="1" applyBorder="1" applyAlignment="1">
      <alignment horizontal="right" vertical="center"/>
    </xf>
    <xf numFmtId="2" fontId="14" fillId="0" borderId="7" xfId="0" applyNumberFormat="1" applyFont="1" applyBorder="1" applyAlignment="1">
      <alignment horizontal="right" vertical="center"/>
    </xf>
    <xf numFmtId="172" fontId="14" fillId="0" borderId="7" xfId="1" applyNumberFormat="1" applyFont="1" applyFill="1" applyBorder="1" applyAlignment="1">
      <alignment horizontal="right" vertical="center"/>
    </xf>
    <xf numFmtId="0" fontId="14" fillId="0" borderId="7" xfId="1" applyNumberFormat="1" applyFont="1" applyFill="1" applyBorder="1" applyAlignment="1">
      <alignment horizontal="right" vertical="center"/>
    </xf>
    <xf numFmtId="170" fontId="19" fillId="0" borderId="7" xfId="1" applyNumberFormat="1" applyFont="1" applyBorder="1" applyAlignment="1">
      <alignment horizontal="center" vertical="center"/>
    </xf>
    <xf numFmtId="166" fontId="19" fillId="0" borderId="7" xfId="2" applyNumberFormat="1" applyFont="1" applyFill="1" applyBorder="1" applyAlignment="1" applyProtection="1">
      <alignment horizontal="right" vertical="center"/>
    </xf>
    <xf numFmtId="170" fontId="19" fillId="0" borderId="7" xfId="1" applyNumberFormat="1" applyFont="1" applyBorder="1" applyAlignment="1">
      <alignment vertical="center"/>
    </xf>
    <xf numFmtId="171" fontId="17" fillId="0" borderId="7" xfId="4" applyNumberFormat="1" applyFont="1" applyBorder="1" applyAlignment="1">
      <alignment vertical="center"/>
    </xf>
    <xf numFmtId="2" fontId="20" fillId="0" borderId="7" xfId="0" applyNumberFormat="1" applyFont="1" applyBorder="1" applyAlignment="1">
      <alignment vertical="center"/>
    </xf>
    <xf numFmtId="0" fontId="20" fillId="0" borderId="7" xfId="0" applyFont="1" applyBorder="1" applyAlignment="1">
      <alignment vertical="center"/>
    </xf>
    <xf numFmtId="164" fontId="20" fillId="0" borderId="7" xfId="2" applyNumberFormat="1" applyFont="1" applyFill="1" applyBorder="1" applyAlignment="1" applyProtection="1">
      <alignment vertical="center"/>
    </xf>
    <xf numFmtId="0" fontId="14" fillId="5" borderId="4" xfId="0" applyFont="1" applyFill="1" applyBorder="1" applyAlignment="1">
      <alignment vertical="center"/>
    </xf>
    <xf numFmtId="0" fontId="21" fillId="5" borderId="5" xfId="0" applyFont="1" applyFill="1" applyBorder="1" applyAlignment="1">
      <alignment vertical="center"/>
    </xf>
    <xf numFmtId="0" fontId="0" fillId="5" borderId="5" xfId="0" applyFill="1" applyBorder="1" applyAlignment="1">
      <alignment vertical="center"/>
    </xf>
    <xf numFmtId="0" fontId="0" fillId="5" borderId="6" xfId="0" applyFill="1" applyBorder="1" applyAlignment="1">
      <alignment vertical="center"/>
    </xf>
    <xf numFmtId="0" fontId="17" fillId="7" borderId="7" xfId="0" applyFont="1" applyFill="1" applyBorder="1" applyAlignment="1">
      <alignment horizontal="center" vertical="center"/>
    </xf>
    <xf numFmtId="0" fontId="4" fillId="7" borderId="7" xfId="0" applyFont="1" applyFill="1" applyBorder="1" applyAlignment="1">
      <alignment vertical="center"/>
    </xf>
    <xf numFmtId="0" fontId="14" fillId="7" borderId="7" xfId="0" applyFont="1" applyFill="1" applyBorder="1" applyAlignment="1">
      <alignment vertical="center"/>
    </xf>
    <xf numFmtId="0" fontId="4" fillId="7" borderId="7" xfId="0" applyFont="1" applyFill="1" applyBorder="1" applyAlignment="1">
      <alignment horizontal="center" vertical="center"/>
    </xf>
    <xf numFmtId="0" fontId="4" fillId="7" borderId="7" xfId="0" applyFont="1" applyFill="1" applyBorder="1" applyAlignment="1">
      <alignment horizontal="left" vertical="center"/>
    </xf>
    <xf numFmtId="0" fontId="14" fillId="7" borderId="7"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17" fillId="7" borderId="7" xfId="0" applyFont="1" applyFill="1" applyBorder="1" applyAlignment="1">
      <alignment horizontal="center" vertical="center"/>
    </xf>
    <xf numFmtId="169" fontId="14" fillId="0" borderId="7" xfId="1" applyFont="1" applyBorder="1" applyAlignment="1">
      <alignment vertical="center"/>
    </xf>
    <xf numFmtId="172" fontId="17" fillId="0" borderId="7" xfId="0" applyNumberFormat="1" applyFont="1" applyFill="1" applyBorder="1" applyAlignment="1">
      <alignment vertical="center"/>
    </xf>
    <xf numFmtId="170" fontId="17" fillId="0" borderId="7" xfId="1" applyNumberFormat="1" applyFont="1" applyFill="1" applyBorder="1" applyAlignment="1">
      <alignment vertical="center"/>
    </xf>
    <xf numFmtId="176" fontId="17" fillId="0" borderId="7" xfId="0" applyNumberFormat="1" applyFont="1" applyFill="1" applyBorder="1" applyAlignment="1">
      <alignment vertical="center"/>
    </xf>
    <xf numFmtId="0" fontId="14" fillId="0" borderId="7" xfId="0" applyFont="1" applyFill="1" applyBorder="1" applyAlignment="1">
      <alignment vertical="center"/>
    </xf>
    <xf numFmtId="171" fontId="14" fillId="0" borderId="7" xfId="3" applyNumberFormat="1" applyFont="1" applyFill="1" applyBorder="1" applyAlignment="1">
      <alignment vertical="center"/>
    </xf>
    <xf numFmtId="172" fontId="14" fillId="0" borderId="7" xfId="0" applyNumberFormat="1" applyFont="1" applyFill="1" applyBorder="1" applyAlignment="1">
      <alignment vertical="center"/>
    </xf>
    <xf numFmtId="170" fontId="14" fillId="0" borderId="7" xfId="1" applyNumberFormat="1" applyFont="1" applyBorder="1" applyAlignment="1">
      <alignment horizontal="right" vertical="center"/>
    </xf>
    <xf numFmtId="172" fontId="14" fillId="0" borderId="7" xfId="6" applyNumberFormat="1" applyFont="1" applyFill="1" applyBorder="1" applyAlignment="1">
      <alignment horizontal="right" vertical="center"/>
    </xf>
    <xf numFmtId="171" fontId="14" fillId="0" borderId="7" xfId="4" applyNumberFormat="1" applyFont="1" applyFill="1" applyBorder="1" applyAlignment="1">
      <alignment vertical="center"/>
    </xf>
    <xf numFmtId="167" fontId="14" fillId="0" borderId="7" xfId="0" applyNumberFormat="1" applyFont="1" applyFill="1" applyBorder="1" applyAlignment="1">
      <alignment horizontal="right" vertical="center"/>
    </xf>
    <xf numFmtId="0" fontId="14" fillId="0" borderId="7" xfId="0" applyFont="1" applyBorder="1" applyAlignment="1">
      <alignment vertical="center"/>
    </xf>
    <xf numFmtId="167" fontId="14" fillId="0" borderId="7" xfId="0" applyNumberFormat="1" applyFont="1" applyBorder="1" applyAlignment="1">
      <alignment vertical="center"/>
    </xf>
    <xf numFmtId="167" fontId="14" fillId="0" borderId="7" xfId="4" applyNumberFormat="1" applyFont="1" applyFill="1" applyBorder="1" applyAlignment="1">
      <alignment horizontal="right" vertical="center"/>
    </xf>
    <xf numFmtId="171" fontId="14" fillId="0" borderId="7" xfId="4" applyNumberFormat="1" applyFont="1" applyBorder="1" applyAlignment="1">
      <alignment vertical="center"/>
    </xf>
    <xf numFmtId="0" fontId="3" fillId="0" borderId="7" xfId="0" applyFont="1" applyFill="1" applyBorder="1" applyAlignment="1">
      <alignment horizontal="right" vertical="center"/>
    </xf>
    <xf numFmtId="171" fontId="3" fillId="0" borderId="7" xfId="3" applyNumberFormat="1" applyFont="1" applyFill="1" applyBorder="1" applyAlignment="1">
      <alignment horizontal="right" vertical="center"/>
    </xf>
    <xf numFmtId="171" fontId="14" fillId="0" borderId="7" xfId="11" applyNumberFormat="1" applyFont="1" applyFill="1" applyBorder="1" applyAlignment="1">
      <alignment horizontal="right" vertical="center"/>
    </xf>
    <xf numFmtId="0" fontId="14" fillId="0" borderId="7" xfId="11" applyFont="1" applyFill="1" applyBorder="1" applyAlignment="1">
      <alignment horizontal="right" vertical="center"/>
    </xf>
    <xf numFmtId="167" fontId="14" fillId="0" borderId="7" xfId="11" applyNumberFormat="1" applyFont="1" applyFill="1" applyBorder="1" applyAlignment="1">
      <alignment horizontal="right" vertical="center"/>
    </xf>
    <xf numFmtId="171" fontId="17" fillId="0" borderId="7" xfId="3" applyNumberFormat="1" applyFont="1" applyFill="1" applyBorder="1" applyAlignment="1">
      <alignment horizontal="right" vertical="center"/>
    </xf>
    <xf numFmtId="172" fontId="14" fillId="0" borderId="7" xfId="11" applyNumberFormat="1" applyFont="1" applyFill="1" applyBorder="1" applyAlignment="1">
      <alignment horizontal="right" vertical="center"/>
    </xf>
    <xf numFmtId="176" fontId="14" fillId="0" borderId="7" xfId="0" applyNumberFormat="1" applyFont="1" applyBorder="1" applyAlignment="1">
      <alignment horizontal="right" vertical="center"/>
    </xf>
    <xf numFmtId="171" fontId="17" fillId="0" borderId="7" xfId="3" applyNumberFormat="1" applyFont="1" applyBorder="1" applyAlignment="1">
      <alignment horizontal="right" vertical="center"/>
    </xf>
    <xf numFmtId="0" fontId="24" fillId="6" borderId="7" xfId="0" applyFont="1" applyFill="1" applyBorder="1" applyAlignment="1">
      <alignment horizontal="left" vertical="center"/>
    </xf>
    <xf numFmtId="167" fontId="17" fillId="0" borderId="7" xfId="4" applyNumberFormat="1" applyFont="1" applyFill="1" applyBorder="1" applyAlignment="1">
      <alignment horizontal="right" vertical="center"/>
    </xf>
    <xf numFmtId="0" fontId="18" fillId="6" borderId="7" xfId="0" applyFont="1" applyFill="1" applyBorder="1" applyAlignment="1">
      <alignment vertical="center" wrapText="1"/>
    </xf>
    <xf numFmtId="165" fontId="20" fillId="0" borderId="7" xfId="0" applyNumberFormat="1" applyFont="1" applyBorder="1" applyAlignment="1">
      <alignment horizontal="right" vertical="center"/>
    </xf>
    <xf numFmtId="0" fontId="3" fillId="7" borderId="7" xfId="0" applyFont="1" applyFill="1" applyBorder="1" applyAlignment="1">
      <alignment horizontal="left" vertical="center"/>
    </xf>
    <xf numFmtId="0" fontId="20" fillId="0" borderId="0" xfId="0" applyFont="1"/>
    <xf numFmtId="0" fontId="14" fillId="0" borderId="0" xfId="0" applyFont="1" applyAlignment="1">
      <alignment vertical="center"/>
    </xf>
    <xf numFmtId="170" fontId="17" fillId="0" borderId="7" xfId="1" applyNumberFormat="1" applyFont="1" applyFill="1" applyBorder="1" applyAlignment="1">
      <alignment horizontal="right" vertical="center"/>
    </xf>
    <xf numFmtId="170" fontId="17" fillId="0" borderId="7" xfId="1" applyNumberFormat="1" applyFont="1" applyBorder="1" applyAlignment="1">
      <alignment horizontal="right" vertical="center"/>
    </xf>
    <xf numFmtId="171" fontId="17" fillId="0" borderId="7" xfId="3" applyNumberFormat="1" applyFont="1" applyBorder="1" applyAlignment="1">
      <alignment vertical="center"/>
    </xf>
    <xf numFmtId="170" fontId="3" fillId="0" borderId="7" xfId="1" applyNumberFormat="1" applyFont="1" applyFill="1" applyBorder="1" applyAlignment="1">
      <alignment horizontal="right" vertical="center"/>
    </xf>
    <xf numFmtId="169" fontId="17" fillId="0" borderId="7" xfId="1" applyFont="1" applyBorder="1" applyAlignment="1">
      <alignment vertical="center"/>
    </xf>
    <xf numFmtId="0" fontId="32" fillId="8" borderId="7" xfId="0" applyFont="1" applyFill="1" applyBorder="1" applyAlignment="1">
      <alignment vertical="center"/>
    </xf>
    <xf numFmtId="0" fontId="14" fillId="0" borderId="7" xfId="0" applyNumberFormat="1" applyFont="1" applyBorder="1" applyAlignment="1">
      <alignment horizontal="right" vertical="center"/>
    </xf>
    <xf numFmtId="0" fontId="17" fillId="0" borderId="7" xfId="0" applyFont="1" applyFill="1" applyBorder="1" applyAlignment="1">
      <alignment horizontal="right" vertical="center"/>
    </xf>
    <xf numFmtId="167" fontId="14" fillId="0" borderId="7" xfId="0" applyNumberFormat="1" applyFont="1" applyFill="1" applyBorder="1" applyAlignment="1">
      <alignment vertical="center"/>
    </xf>
    <xf numFmtId="172" fontId="14" fillId="0" borderId="7" xfId="0" applyNumberFormat="1" applyFont="1" applyBorder="1" applyAlignment="1">
      <alignment vertical="center"/>
    </xf>
    <xf numFmtId="172" fontId="3" fillId="0" borderId="7" xfId="0" applyNumberFormat="1" applyFont="1" applyFill="1" applyBorder="1" applyAlignment="1">
      <alignment horizontal="right" vertical="center"/>
    </xf>
    <xf numFmtId="173" fontId="14" fillId="0" borderId="7" xfId="0" applyNumberFormat="1" applyFont="1" applyFill="1" applyBorder="1" applyAlignment="1">
      <alignment vertical="center"/>
    </xf>
    <xf numFmtId="170" fontId="14" fillId="0" borderId="7" xfId="1" applyNumberFormat="1" applyFont="1" applyFill="1" applyBorder="1" applyAlignment="1">
      <alignment horizontal="right" vertical="center"/>
    </xf>
    <xf numFmtId="164" fontId="20" fillId="0" borderId="7" xfId="2" applyNumberFormat="1" applyFont="1" applyBorder="1" applyAlignment="1">
      <alignment horizontal="right" vertical="center"/>
    </xf>
    <xf numFmtId="0" fontId="13" fillId="0" borderId="0" xfId="0" applyFont="1" applyAlignment="1">
      <alignment vertical="center"/>
    </xf>
    <xf numFmtId="171" fontId="17" fillId="0" borderId="7" xfId="0" applyNumberFormat="1" applyFont="1" applyFill="1" applyBorder="1" applyAlignment="1">
      <alignment vertical="center"/>
    </xf>
    <xf numFmtId="176" fontId="14" fillId="0" borderId="7" xfId="0" applyNumberFormat="1" applyFont="1" applyFill="1" applyBorder="1" applyAlignment="1">
      <alignment horizontal="right" vertical="center"/>
    </xf>
    <xf numFmtId="176" fontId="14" fillId="0" borderId="7" xfId="0" applyNumberFormat="1" applyFont="1" applyFill="1" applyBorder="1" applyAlignment="1">
      <alignment vertical="center"/>
    </xf>
    <xf numFmtId="170" fontId="14" fillId="0" borderId="7" xfId="1" applyNumberFormat="1" applyFont="1" applyFill="1" applyBorder="1" applyAlignment="1">
      <alignment vertical="center"/>
    </xf>
    <xf numFmtId="0" fontId="14" fillId="0" borderId="7" xfId="4" applyFont="1" applyFill="1" applyBorder="1" applyAlignment="1">
      <alignment horizontal="right" vertical="center"/>
    </xf>
    <xf numFmtId="172" fontId="14" fillId="0" borderId="7" xfId="4" applyNumberFormat="1" applyFont="1" applyFill="1" applyBorder="1" applyAlignment="1">
      <alignment horizontal="right" vertical="center"/>
    </xf>
    <xf numFmtId="164" fontId="20" fillId="0" borderId="7" xfId="2" applyNumberFormat="1" applyFont="1" applyBorder="1" applyAlignment="1">
      <alignment vertical="center"/>
    </xf>
    <xf numFmtId="171" fontId="0" fillId="5" borderId="5" xfId="3" applyNumberFormat="1" applyFont="1" applyFill="1" applyBorder="1" applyAlignment="1">
      <alignment vertical="center"/>
    </xf>
    <xf numFmtId="172" fontId="17" fillId="0" borderId="7" xfId="1" applyNumberFormat="1" applyFont="1" applyFill="1" applyBorder="1" applyAlignment="1">
      <alignment horizontal="right" vertical="center"/>
    </xf>
    <xf numFmtId="171" fontId="17" fillId="0" borderId="7" xfId="0" applyNumberFormat="1" applyFont="1" applyFill="1" applyBorder="1" applyAlignment="1">
      <alignment horizontal="right" vertical="center"/>
    </xf>
    <xf numFmtId="2" fontId="19" fillId="0" borderId="7" xfId="0" applyNumberFormat="1" applyFont="1" applyBorder="1" applyAlignment="1">
      <alignment vertical="center"/>
    </xf>
    <xf numFmtId="0" fontId="19" fillId="0" borderId="7" xfId="0" applyFont="1" applyBorder="1" applyAlignment="1">
      <alignment vertical="center"/>
    </xf>
    <xf numFmtId="164" fontId="19" fillId="0" borderId="7" xfId="2" applyNumberFormat="1" applyFont="1" applyFill="1" applyBorder="1" applyAlignment="1" applyProtection="1">
      <alignment vertical="center"/>
    </xf>
    <xf numFmtId="165" fontId="19" fillId="0" borderId="7" xfId="0" applyNumberFormat="1" applyFont="1" applyBorder="1" applyAlignment="1">
      <alignment horizontal="right" vertical="center"/>
    </xf>
    <xf numFmtId="2" fontId="17" fillId="0" borderId="7" xfId="0" applyNumberFormat="1" applyFont="1" applyBorder="1" applyAlignment="1">
      <alignment horizontal="right" vertical="center"/>
    </xf>
    <xf numFmtId="170" fontId="5" fillId="0" borderId="7" xfId="1" applyNumberFormat="1" applyFont="1" applyBorder="1" applyAlignment="1">
      <alignment horizontal="center" vertical="center"/>
    </xf>
    <xf numFmtId="166" fontId="5" fillId="0" borderId="7" xfId="2" applyNumberFormat="1" applyFont="1" applyFill="1" applyBorder="1" applyAlignment="1" applyProtection="1">
      <alignment horizontal="right" vertical="center"/>
    </xf>
    <xf numFmtId="170" fontId="5" fillId="0" borderId="7" xfId="1" applyNumberFormat="1" applyFont="1" applyBorder="1" applyAlignment="1">
      <alignment vertical="center"/>
    </xf>
    <xf numFmtId="167" fontId="17" fillId="0" borderId="7" xfId="0" applyNumberFormat="1" applyFont="1" applyFill="1" applyBorder="1" applyAlignment="1">
      <alignment horizontal="right" vertical="center"/>
    </xf>
    <xf numFmtId="0" fontId="19" fillId="0" borderId="7" xfId="0" applyFont="1" applyBorder="1" applyAlignment="1">
      <alignment horizontal="right" vertical="center"/>
    </xf>
    <xf numFmtId="175" fontId="19" fillId="0" borderId="7" xfId="1" applyNumberFormat="1" applyFont="1" applyBorder="1" applyAlignment="1">
      <alignment horizontal="right" vertical="center"/>
    </xf>
    <xf numFmtId="175" fontId="19" fillId="0" borderId="7" xfId="1" applyNumberFormat="1" applyFont="1" applyBorder="1" applyAlignment="1">
      <alignment vertical="center"/>
    </xf>
    <xf numFmtId="175" fontId="19" fillId="0" borderId="16" xfId="1" applyNumberFormat="1" applyFont="1" applyBorder="1" applyAlignment="1">
      <alignment horizontal="right" vertical="center"/>
    </xf>
    <xf numFmtId="0" fontId="20" fillId="0" borderId="0" xfId="0" applyFont="1" applyAlignment="1"/>
    <xf numFmtId="0" fontId="17" fillId="0" borderId="0" xfId="0" applyFont="1" applyAlignment="1"/>
    <xf numFmtId="0" fontId="14" fillId="0" borderId="0" xfId="0" applyFont="1" applyAlignment="1"/>
    <xf numFmtId="0" fontId="14" fillId="0" borderId="0" xfId="0" applyFont="1" applyAlignment="1">
      <alignment horizontal="left"/>
    </xf>
    <xf numFmtId="0" fontId="33" fillId="0" borderId="0" xfId="26" applyFont="1"/>
    <xf numFmtId="0" fontId="20" fillId="0" borderId="0" xfId="0" applyFont="1" applyAlignment="1">
      <alignment wrapText="1"/>
    </xf>
    <xf numFmtId="0" fontId="20" fillId="0" borderId="0" xfId="0" applyFont="1" applyBorder="1" applyAlignment="1"/>
    <xf numFmtId="0" fontId="20" fillId="0" borderId="0" xfId="0" applyFont="1" applyBorder="1"/>
    <xf numFmtId="0" fontId="33" fillId="0" borderId="0" xfId="26" applyFont="1" applyAlignment="1">
      <alignment vertical="center"/>
    </xf>
    <xf numFmtId="0" fontId="20" fillId="0" borderId="0" xfId="0" applyFont="1" applyFill="1"/>
    <xf numFmtId="0" fontId="24" fillId="6" borderId="7" xfId="0" applyFont="1" applyFill="1" applyBorder="1" applyAlignment="1">
      <alignment horizontal="left" vertical="center"/>
    </xf>
    <xf numFmtId="0" fontId="24" fillId="6" borderId="4" xfId="0" applyFont="1" applyFill="1" applyBorder="1" applyAlignment="1">
      <alignment horizontal="left" vertical="center"/>
    </xf>
    <xf numFmtId="0" fontId="24" fillId="6" borderId="5" xfId="0" applyFont="1" applyFill="1" applyBorder="1" applyAlignment="1">
      <alignment horizontal="left" vertical="center"/>
    </xf>
    <xf numFmtId="0" fontId="24" fillId="6" borderId="6" xfId="0" applyFont="1" applyFill="1" applyBorder="1" applyAlignment="1">
      <alignment horizontal="left" vertical="center"/>
    </xf>
    <xf numFmtId="0" fontId="17" fillId="7" borderId="7" xfId="0" applyFont="1" applyFill="1" applyBorder="1" applyAlignment="1">
      <alignment horizontal="center" vertical="center"/>
    </xf>
    <xf numFmtId="0" fontId="4" fillId="7" borderId="7" xfId="0" applyFont="1" applyFill="1" applyBorder="1" applyAlignment="1">
      <alignment horizontal="left" vertical="center" wrapText="1"/>
    </xf>
    <xf numFmtId="0" fontId="24" fillId="6" borderId="8" xfId="0" applyFont="1" applyFill="1" applyBorder="1" applyAlignment="1">
      <alignment horizontal="left" vertical="center"/>
    </xf>
    <xf numFmtId="0" fontId="24" fillId="6" borderId="9" xfId="0" applyFont="1" applyFill="1" applyBorder="1" applyAlignment="1">
      <alignment horizontal="left" vertical="center"/>
    </xf>
    <xf numFmtId="0" fontId="24" fillId="6" borderId="10" xfId="0" applyFont="1" applyFill="1" applyBorder="1" applyAlignment="1">
      <alignment horizontal="left" vertical="center"/>
    </xf>
    <xf numFmtId="0" fontId="30" fillId="6" borderId="14" xfId="0" applyFont="1" applyFill="1" applyBorder="1" applyAlignment="1">
      <alignment vertical="center"/>
    </xf>
    <xf numFmtId="0" fontId="30" fillId="6" borderId="2" xfId="0" applyFont="1" applyFill="1" applyBorder="1" applyAlignment="1">
      <alignment vertical="center"/>
    </xf>
    <xf numFmtId="0" fontId="30" fillId="6" borderId="15" xfId="0" applyFont="1" applyFill="1" applyBorder="1" applyAlignment="1">
      <alignment vertical="center"/>
    </xf>
    <xf numFmtId="0" fontId="24" fillId="6" borderId="8" xfId="0" applyFont="1" applyFill="1" applyBorder="1" applyAlignment="1">
      <alignment vertical="center"/>
    </xf>
    <xf numFmtId="0" fontId="24" fillId="6" borderId="9" xfId="0" applyFont="1" applyFill="1" applyBorder="1" applyAlignment="1">
      <alignment vertical="center"/>
    </xf>
    <xf numFmtId="0" fontId="24" fillId="6" borderId="10" xfId="0" applyFont="1" applyFill="1" applyBorder="1" applyAlignment="1">
      <alignment vertical="center"/>
    </xf>
    <xf numFmtId="0" fontId="22" fillId="6" borderId="7" xfId="0" applyFont="1" applyFill="1" applyBorder="1" applyAlignment="1">
      <alignment horizontal="center" vertical="center"/>
    </xf>
    <xf numFmtId="0" fontId="23" fillId="6" borderId="7" xfId="0" applyFont="1" applyFill="1" applyBorder="1" applyAlignment="1">
      <alignment horizontal="center" vertical="center"/>
    </xf>
    <xf numFmtId="0" fontId="18" fillId="6" borderId="8" xfId="0" applyFont="1" applyFill="1" applyBorder="1" applyAlignment="1">
      <alignment horizontal="left" vertical="center"/>
    </xf>
    <xf numFmtId="0" fontId="18" fillId="6" borderId="9" xfId="0" applyFont="1" applyFill="1" applyBorder="1" applyAlignment="1">
      <alignment horizontal="left" vertical="center"/>
    </xf>
    <xf numFmtId="0" fontId="18" fillId="6" borderId="10" xfId="0" applyFont="1" applyFill="1" applyBorder="1" applyAlignment="1">
      <alignment horizontal="left" vertical="center"/>
    </xf>
    <xf numFmtId="0" fontId="9" fillId="3" borderId="7" xfId="0" applyFont="1" applyFill="1" applyBorder="1" applyAlignment="1">
      <alignment horizontal="left"/>
    </xf>
    <xf numFmtId="0" fontId="7" fillId="2" borderId="7" xfId="0" applyFont="1" applyFill="1" applyBorder="1" applyAlignment="1">
      <alignment horizontal="center"/>
    </xf>
    <xf numFmtId="0" fontId="8" fillId="2" borderId="7" xfId="0" applyFont="1" applyFill="1" applyBorder="1" applyAlignment="1">
      <alignment horizontal="center"/>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2" fillId="4" borderId="13" xfId="0" applyFont="1" applyFill="1" applyBorder="1" applyAlignment="1">
      <alignment horizontal="center"/>
    </xf>
    <xf numFmtId="0" fontId="2" fillId="4" borderId="11" xfId="0" applyFont="1" applyFill="1" applyBorder="1" applyAlignment="1">
      <alignment horizont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cellXfs>
  <cellStyles count="27">
    <cellStyle name="Comma" xfId="1" builtinId="3"/>
    <cellStyle name="Comma 2" xfId="6"/>
    <cellStyle name="Comma 2 2" xfId="15"/>
    <cellStyle name="Comma 3" xfId="5"/>
    <cellStyle name="Comma 4" xfId="12"/>
    <cellStyle name="Currency" xfId="2" builtinId="4"/>
    <cellStyle name="Currency 2" xfId="7"/>
    <cellStyle name="Currency 3" xfId="13"/>
    <cellStyle name="Hyperlink" xfId="26" builtinId="8"/>
    <cellStyle name="Normal" xfId="0" builtinId="0"/>
    <cellStyle name="Normal 2" xfId="8"/>
    <cellStyle name="Normal 2 2" xfId="16"/>
    <cellStyle name="Normal 3" xfId="4"/>
    <cellStyle name="Normal 4" xfId="11"/>
    <cellStyle name="Normal 5" xfId="10"/>
    <cellStyle name="Normal 5 2" xfId="17"/>
    <cellStyle name="Normal 5 3" xfId="18"/>
    <cellStyle name="Normal 6" xfId="19"/>
    <cellStyle name="Normal 6 2" xfId="20"/>
    <cellStyle name="Normal 6 2 2" xfId="21"/>
    <cellStyle name="Normal 6 3" xfId="22"/>
    <cellStyle name="Normal 7" xfId="24"/>
    <cellStyle name="Normal 7 2" xfId="23"/>
    <cellStyle name="Normal 7 3" xfId="25"/>
    <cellStyle name="Percent" xfId="3" builtinId="5"/>
    <cellStyle name="Percent 2" xfId="9"/>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19/June/mktmonitorWITHOUT%20letter_June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19/October/mktmonitorWITHOUT%20letter_Oct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19/November/mktmonitorWITHOUT%20letter_Nov_wor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19/December/mktmonitorWITHOUT%20letter_Dec_work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Jan/mktmonitorWITHOUT%20letter_Jan_work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Feb/mktmonitorWITHOUT%20letter_Feb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Sheet1"/>
      <sheetName val="2018"/>
      <sheetName val="2017"/>
      <sheetName val="Data Drop"/>
      <sheetName val="2016annual"/>
      <sheetName val="2015 annual"/>
    </sheetNames>
    <sheetDataSet>
      <sheetData sheetId="0"/>
      <sheetData sheetId="1"/>
      <sheetData sheetId="2"/>
      <sheetData sheetId="3"/>
      <sheetData sheetId="4"/>
      <sheetData sheetId="5">
        <row r="24">
          <cell r="C24">
            <v>56.56</v>
          </cell>
          <cell r="D24">
            <v>65.286000000000001</v>
          </cell>
          <cell r="E24">
            <v>69.78</v>
          </cell>
        </row>
        <row r="26">
          <cell r="C26">
            <v>487.06</v>
          </cell>
          <cell r="D26">
            <v>592.68899999999996</v>
          </cell>
          <cell r="E26">
            <v>587.6</v>
          </cell>
        </row>
        <row r="28">
          <cell r="C28">
            <v>83.944000000000003</v>
          </cell>
          <cell r="D28">
            <v>114.17</v>
          </cell>
          <cell r="E28">
            <v>125.37</v>
          </cell>
        </row>
        <row r="30">
          <cell r="C30">
            <v>141.28800000000001</v>
          </cell>
          <cell r="D30">
            <v>158.22399999999999</v>
          </cell>
          <cell r="E30">
            <v>161.37</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Sheet1"/>
      <sheetName val="2018"/>
      <sheetName val="2017"/>
      <sheetName val="Data Drop"/>
      <sheetName val="2016annual"/>
      <sheetName val="2015 annual"/>
    </sheetNames>
    <sheetDataSet>
      <sheetData sheetId="0"/>
      <sheetData sheetId="1"/>
      <sheetData sheetId="2"/>
      <sheetData sheetId="3"/>
      <sheetData sheetId="4"/>
      <sheetData sheetId="5">
        <row r="24">
          <cell r="H24">
            <v>109.03</v>
          </cell>
          <cell r="I24">
            <v>111.63</v>
          </cell>
        </row>
        <row r="26">
          <cell r="H26">
            <v>1061.3</v>
          </cell>
          <cell r="I26">
            <v>1002.9</v>
          </cell>
        </row>
        <row r="28">
          <cell r="H28">
            <v>252.9</v>
          </cell>
          <cell r="I28">
            <v>262.39999999999998</v>
          </cell>
        </row>
        <row r="30">
          <cell r="H30">
            <v>188</v>
          </cell>
          <cell r="I30">
            <v>196.8</v>
          </cell>
        </row>
      </sheetData>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Sheet1"/>
      <sheetName val="2018"/>
      <sheetName val="2017"/>
      <sheetName val="Data Drop"/>
      <sheetName val="2016annual"/>
      <sheetName val="2015 annual"/>
    </sheetNames>
    <sheetDataSet>
      <sheetData sheetId="0"/>
      <sheetData sheetId="1"/>
      <sheetData sheetId="2"/>
      <sheetData sheetId="3"/>
      <sheetData sheetId="4"/>
      <sheetData sheetId="5">
        <row r="24">
          <cell r="J24">
            <v>82.17</v>
          </cell>
          <cell r="K24">
            <v>77.7</v>
          </cell>
        </row>
        <row r="26">
          <cell r="J26">
            <v>724.65</v>
          </cell>
          <cell r="K26">
            <v>578.20000000000005</v>
          </cell>
        </row>
        <row r="28">
          <cell r="J28">
            <v>173.4</v>
          </cell>
          <cell r="K28">
            <v>133.5</v>
          </cell>
        </row>
        <row r="30">
          <cell r="J30">
            <v>170.7</v>
          </cell>
          <cell r="K30">
            <v>177.8</v>
          </cell>
        </row>
      </sheetData>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Sheet1"/>
      <sheetName val="2018"/>
      <sheetName val="2017"/>
      <sheetName val="Data Drop"/>
      <sheetName val="2016annual"/>
      <sheetName val="2015 annual"/>
    </sheetNames>
    <sheetDataSet>
      <sheetData sheetId="0"/>
      <sheetData sheetId="1"/>
      <sheetData sheetId="2"/>
      <sheetData sheetId="3"/>
      <sheetData sheetId="4"/>
      <sheetData sheetId="5">
        <row r="24">
          <cell r="L24">
            <v>66.099999999999994</v>
          </cell>
        </row>
        <row r="26">
          <cell r="L26">
            <v>502.8</v>
          </cell>
        </row>
        <row r="28">
          <cell r="L28">
            <v>93.1</v>
          </cell>
        </row>
        <row r="30">
          <cell r="L30">
            <v>160.4</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Sheet1"/>
      <sheetName val="2018"/>
      <sheetName val="2017"/>
      <sheetName val="Data Drop"/>
      <sheetName val="2016annual"/>
      <sheetName val="2015 annual"/>
    </sheetNames>
    <sheetDataSet>
      <sheetData sheetId="0"/>
      <sheetData sheetId="1"/>
      <sheetData sheetId="2"/>
      <sheetData sheetId="3"/>
      <sheetData sheetId="4"/>
      <sheetData sheetId="5">
        <row r="24">
          <cell r="M24">
            <v>71.599999999999994</v>
          </cell>
          <cell r="O24">
            <v>936.6160000000001</v>
          </cell>
        </row>
        <row r="26">
          <cell r="M26">
            <v>592</v>
          </cell>
          <cell r="O26">
            <v>8214.0989999999983</v>
          </cell>
        </row>
        <row r="28">
          <cell r="M28">
            <v>104.3</v>
          </cell>
          <cell r="O28">
            <v>1788.684</v>
          </cell>
        </row>
        <row r="30">
          <cell r="M30">
            <v>158.9</v>
          </cell>
          <cell r="O30">
            <v>2017.682</v>
          </cell>
        </row>
      </sheetData>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19"/>
      <sheetName val="Sheet1"/>
      <sheetName val="2018"/>
      <sheetName val="2017"/>
      <sheetName val="Data Drop"/>
      <sheetName val="2016annual"/>
      <sheetName val="2015 annual"/>
    </sheetNames>
    <sheetDataSet>
      <sheetData sheetId="0"/>
      <sheetData sheetId="1"/>
      <sheetData sheetId="2"/>
      <sheetData sheetId="3"/>
      <sheetData sheetId="4">
        <row r="33">
          <cell r="B33">
            <v>208.102</v>
          </cell>
        </row>
        <row r="35">
          <cell r="B35">
            <v>55.993000000000002</v>
          </cell>
        </row>
        <row r="39">
          <cell r="B39">
            <v>14.045999999999999</v>
          </cell>
        </row>
        <row r="41">
          <cell r="B41">
            <v>2.7E-2</v>
          </cell>
        </row>
      </sheetData>
      <sheetData sheetId="5"/>
      <sheetData sheetId="6"/>
      <sheetData sheetId="7"/>
      <sheetData sheetId="8">
        <row r="9">
          <cell r="B9" t="str">
            <v>Airdrie</v>
          </cell>
          <cell r="C9"/>
          <cell r="D9" t="str">
            <v>CAD</v>
          </cell>
          <cell r="E9" t="str">
            <v>1.2714</v>
          </cell>
          <cell r="F9"/>
          <cell r="G9">
            <v>37.445042730820497</v>
          </cell>
          <cell r="H9">
            <v>33.406855987501103</v>
          </cell>
          <cell r="I9">
            <v>89.529128153034307</v>
          </cell>
          <cell r="J9">
            <v>88.812909755158103</v>
          </cell>
          <cell r="K9">
            <v>33.524220293434702</v>
          </cell>
          <cell r="L9">
            <v>29.669600860214999</v>
          </cell>
          <cell r="M9">
            <v>12.087898199190599</v>
          </cell>
          <cell r="N9">
            <v>0.80643501023736996</v>
          </cell>
          <cell r="O9">
            <v>12.9918142525081</v>
          </cell>
          <cell r="P9">
            <v>12.9918142525081</v>
          </cell>
          <cell r="Q9">
            <v>0</v>
          </cell>
          <cell r="R9">
            <v>12.087898199190599</v>
          </cell>
          <cell r="S9"/>
          <cell r="T9">
            <v>50.237161303262901</v>
          </cell>
          <cell r="U9">
            <v>46.184677828513401</v>
          </cell>
          <cell r="V9">
            <v>94.6281571444121</v>
          </cell>
          <cell r="W9">
            <v>98.947604444266005</v>
          </cell>
          <cell r="X9">
            <v>47.538499942943503</v>
          </cell>
          <cell r="Y9">
            <v>45.698632331616103</v>
          </cell>
          <cell r="Z9">
            <v>8.7745193109208994</v>
          </cell>
          <cell r="AA9">
            <v>-4.3653884539335897</v>
          </cell>
          <cell r="AB9">
            <v>4.0260890041002</v>
          </cell>
          <cell r="AC9">
            <v>4.0260890041002</v>
          </cell>
          <cell r="AD9">
            <v>0</v>
          </cell>
          <cell r="AE9">
            <v>8.7745193109208994</v>
          </cell>
          <cell r="AF9"/>
          <cell r="AG9">
            <v>10</v>
          </cell>
          <cell r="AH9">
            <v>8</v>
          </cell>
          <cell r="AI9">
            <v>743</v>
          </cell>
          <cell r="AJ9">
            <v>653</v>
          </cell>
        </row>
        <row r="10">
          <cell r="B10" t="str">
            <v>Banff</v>
          </cell>
          <cell r="C10"/>
          <cell r="D10" t="str">
            <v>CAD</v>
          </cell>
          <cell r="E10" t="str">
            <v>1.2714</v>
          </cell>
          <cell r="F10"/>
          <cell r="G10">
            <v>49.687095213571098</v>
          </cell>
          <cell r="H10">
            <v>53.527159698267603</v>
          </cell>
          <cell r="I10">
            <v>263.80614560650702</v>
          </cell>
          <cell r="J10">
            <v>258.11102321521099</v>
          </cell>
          <cell r="K10">
            <v>131.07761074675699</v>
          </cell>
          <cell r="L10">
            <v>138.159499595238</v>
          </cell>
          <cell r="M10">
            <v>-7.1740486630393603</v>
          </cell>
          <cell r="N10">
            <v>2.2064622891165699</v>
          </cell>
          <cell r="O10">
            <v>-5.1258790522756303</v>
          </cell>
          <cell r="P10">
            <v>-4.7759335241897602</v>
          </cell>
          <cell r="Q10">
            <v>0.36885245901639302</v>
          </cell>
          <cell r="R10">
            <v>-6.8316578589276196</v>
          </cell>
          <cell r="S10"/>
          <cell r="T10">
            <v>70.533243386230794</v>
          </cell>
          <cell r="U10">
            <v>71.911313037143401</v>
          </cell>
          <cell r="V10">
            <v>268.04718230710301</v>
          </cell>
          <cell r="W10">
            <v>257.28278641013998</v>
          </cell>
          <cell r="X10">
            <v>189.06237148660301</v>
          </cell>
          <cell r="Y10">
            <v>185.015429926081</v>
          </cell>
          <cell r="Z10">
            <v>-1.9163461112173401</v>
          </cell>
          <cell r="AA10">
            <v>4.1838772220864602</v>
          </cell>
          <cell r="AB10">
            <v>2.1873535424255599</v>
          </cell>
          <cell r="AC10">
            <v>3.2994648791726702</v>
          </cell>
          <cell r="AD10">
            <v>1.0883062318326699</v>
          </cell>
          <cell r="AE10">
            <v>-0.84889559353652599</v>
          </cell>
          <cell r="AF10"/>
          <cell r="AG10">
            <v>39</v>
          </cell>
          <cell r="AH10">
            <v>27</v>
          </cell>
          <cell r="AI10">
            <v>4898</v>
          </cell>
          <cell r="AJ10">
            <v>4134</v>
          </cell>
        </row>
        <row r="11">
          <cell r="B11" t="str">
            <v>Bonnyville</v>
          </cell>
          <cell r="C11"/>
          <cell r="D11" t="str">
            <v>CAD</v>
          </cell>
          <cell r="E11" t="str">
            <v>1.2714</v>
          </cell>
          <cell r="F11"/>
          <cell r="G11">
            <v>33.801117602235202</v>
          </cell>
          <cell r="H11">
            <v>50.1270002540005</v>
          </cell>
          <cell r="I11">
            <v>87.727986413676405</v>
          </cell>
          <cell r="J11">
            <v>96.602839731441605</v>
          </cell>
          <cell r="K11">
            <v>29.653039857759701</v>
          </cell>
          <cell r="L11">
            <v>48.424105717551399</v>
          </cell>
          <cell r="M11">
            <v>-32.569039777045802</v>
          </cell>
          <cell r="N11">
            <v>-9.1869486885038008</v>
          </cell>
          <cell r="O11">
            <v>-38.763887492894</v>
          </cell>
          <cell r="P11">
            <v>-38.763887492894</v>
          </cell>
          <cell r="Q11">
            <v>0</v>
          </cell>
          <cell r="R11">
            <v>-32.569039777045802</v>
          </cell>
          <cell r="S11"/>
          <cell r="T11">
            <v>45.104088016395202</v>
          </cell>
          <cell r="U11">
            <v>45.831086182720298</v>
          </cell>
          <cell r="V11">
            <v>87.633222806700701</v>
          </cell>
          <cell r="W11">
            <v>93.694955449164496</v>
          </cell>
          <cell r="X11">
            <v>39.526165946337997</v>
          </cell>
          <cell r="Y11">
            <v>42.941415780767898</v>
          </cell>
          <cell r="Z11">
            <v>-1.58625558955048</v>
          </cell>
          <cell r="AA11">
            <v>-6.46964675248989</v>
          </cell>
          <cell r="AB11">
            <v>-7.9532772088048302</v>
          </cell>
          <cell r="AC11">
            <v>-7.9532772088048302</v>
          </cell>
          <cell r="AD11">
            <v>0</v>
          </cell>
          <cell r="AE11">
            <v>-1.58625558955048</v>
          </cell>
          <cell r="AF11"/>
          <cell r="AG11">
            <v>11</v>
          </cell>
          <cell r="AH11">
            <v>6</v>
          </cell>
          <cell r="AI11">
            <v>718</v>
          </cell>
          <cell r="AJ11">
            <v>508</v>
          </cell>
        </row>
        <row r="12">
          <cell r="B12" t="str">
            <v>Calgary</v>
          </cell>
          <cell r="C12"/>
          <cell r="D12" t="str">
            <v>CAD</v>
          </cell>
          <cell r="E12" t="str">
            <v>1.2714</v>
          </cell>
          <cell r="F12"/>
          <cell r="G12">
            <v>42.528889803639501</v>
          </cell>
          <cell r="H12">
            <v>44.119057514626398</v>
          </cell>
          <cell r="I12">
            <v>125.01092816104099</v>
          </cell>
          <cell r="J12">
            <v>126.689582076086</v>
          </cell>
          <cell r="K12">
            <v>53.165759880116198</v>
          </cell>
          <cell r="L12">
            <v>55.894249581188603</v>
          </cell>
          <cell r="M12">
            <v>-3.60426491535936</v>
          </cell>
          <cell r="N12">
            <v>-1.32501338116134</v>
          </cell>
          <cell r="O12">
            <v>-4.8815213040996897</v>
          </cell>
          <cell r="P12">
            <v>1.96700916200512</v>
          </cell>
          <cell r="Q12">
            <v>7.2</v>
          </cell>
          <cell r="R12">
            <v>3.3362280107347502</v>
          </cell>
          <cell r="S12"/>
          <cell r="T12">
            <v>59.665235633999103</v>
          </cell>
          <cell r="U12">
            <v>61.628854723103203</v>
          </cell>
          <cell r="V12">
            <v>144.399462402784</v>
          </cell>
          <cell r="W12">
            <v>145.609981613721</v>
          </cell>
          <cell r="X12">
            <v>86.156279496849095</v>
          </cell>
          <cell r="Y12">
            <v>89.737764031058006</v>
          </cell>
          <cell r="Z12">
            <v>-3.1862008436252598</v>
          </cell>
          <cell r="AA12">
            <v>-0.83134356417210398</v>
          </cell>
          <cell r="AB12">
            <v>-3.9910561321422899</v>
          </cell>
          <cell r="AC12">
            <v>2.99527188479661</v>
          </cell>
          <cell r="AD12">
            <v>7.2767470773916196</v>
          </cell>
          <cell r="AE12">
            <v>3.8586944569980299</v>
          </cell>
          <cell r="AF12"/>
          <cell r="AG12">
            <v>101</v>
          </cell>
          <cell r="AH12">
            <v>84</v>
          </cell>
          <cell r="AI12">
            <v>15410</v>
          </cell>
          <cell r="AJ12">
            <v>13949</v>
          </cell>
        </row>
        <row r="13">
          <cell r="B13" t="str">
            <v>Canmore</v>
          </cell>
          <cell r="C13"/>
          <cell r="D13" t="str">
            <v>CAD</v>
          </cell>
          <cell r="E13" t="str">
            <v>1.2714</v>
          </cell>
          <cell r="F13"/>
          <cell r="G13">
            <v>47.734138972809603</v>
          </cell>
          <cell r="H13">
            <v>40.487162606978202</v>
          </cell>
          <cell r="I13">
            <v>151.07680495712501</v>
          </cell>
          <cell r="J13">
            <v>174.78773634146299</v>
          </cell>
          <cell r="K13">
            <v>72.115212033914801</v>
          </cell>
          <cell r="L13">
            <v>70.766595029624696</v>
          </cell>
          <cell r="M13">
            <v>17.8994424385331</v>
          </cell>
          <cell r="N13">
            <v>-13.565557790631599</v>
          </cell>
          <cell r="O13">
            <v>1.90572543970146</v>
          </cell>
          <cell r="P13">
            <v>1.9521094749493899</v>
          </cell>
          <cell r="Q13">
            <v>4.55166135639508E-2</v>
          </cell>
          <cell r="R13">
            <v>17.953106272141898</v>
          </cell>
          <cell r="S13"/>
          <cell r="T13">
            <v>63.0668650677774</v>
          </cell>
          <cell r="U13">
            <v>59.867698879566603</v>
          </cell>
          <cell r="V13">
            <v>211.16371571826301</v>
          </cell>
          <cell r="W13">
            <v>203.856385732799</v>
          </cell>
          <cell r="X13">
            <v>133.17433566414201</v>
          </cell>
          <cell r="Y13">
            <v>122.04412715728</v>
          </cell>
          <cell r="Z13">
            <v>5.3437266641005898</v>
          </cell>
          <cell r="AA13">
            <v>3.58454799401864</v>
          </cell>
          <cell r="AB13">
            <v>9.1198231050630891</v>
          </cell>
          <cell r="AC13">
            <v>14.1994678248677</v>
          </cell>
          <cell r="AD13">
            <v>4.6551071796678203</v>
          </cell>
          <cell r="AE13">
            <v>10.2475900473707</v>
          </cell>
          <cell r="AF13"/>
          <cell r="AG13">
            <v>32</v>
          </cell>
          <cell r="AH13">
            <v>9</v>
          </cell>
          <cell r="AI13">
            <v>2198</v>
          </cell>
          <cell r="AJ13">
            <v>662</v>
          </cell>
        </row>
        <row r="14">
          <cell r="B14" t="str">
            <v>Drayton Valley</v>
          </cell>
          <cell r="C14"/>
          <cell r="D14" t="str">
            <v>CAD</v>
          </cell>
          <cell r="E14" t="str">
            <v>1.2714</v>
          </cell>
          <cell r="F14"/>
          <cell r="G14">
            <v>32.344580397972997</v>
          </cell>
          <cell r="H14">
            <v>27.660363366703699</v>
          </cell>
          <cell r="I14">
            <v>92.797497661444396</v>
          </cell>
          <cell r="J14">
            <v>108.01832204423501</v>
          </cell>
          <cell r="K14">
            <v>30.014961238413001</v>
          </cell>
          <cell r="L14">
            <v>29.878260380051898</v>
          </cell>
          <cell r="M14">
            <v>16.934763181411899</v>
          </cell>
          <cell r="N14">
            <v>-14.0909653980352</v>
          </cell>
          <cell r="O14">
            <v>0.457526163244797</v>
          </cell>
          <cell r="P14">
            <v>0.457526163244797</v>
          </cell>
          <cell r="Q14">
            <v>0</v>
          </cell>
          <cell r="R14">
            <v>16.934763181411899</v>
          </cell>
          <cell r="S14"/>
          <cell r="T14">
            <v>38.692069490368901</v>
          </cell>
          <cell r="U14">
            <v>38.079567522174898</v>
          </cell>
          <cell r="V14">
            <v>100.854363516956</v>
          </cell>
          <cell r="W14">
            <v>107.234265451325</v>
          </cell>
          <cell r="X14">
            <v>39.022640416049903</v>
          </cell>
          <cell r="Y14">
            <v>40.8343445194457</v>
          </cell>
          <cell r="Z14">
            <v>1.60847931856711</v>
          </cell>
          <cell r="AA14">
            <v>-5.9494993578009696</v>
          </cell>
          <cell r="AB14">
            <v>-4.4367165059623703</v>
          </cell>
          <cell r="AC14">
            <v>-4.4367165059623703</v>
          </cell>
          <cell r="AD14">
            <v>0</v>
          </cell>
          <cell r="AE14">
            <v>1.60847931856711</v>
          </cell>
          <cell r="AF14"/>
          <cell r="AG14">
            <v>13</v>
          </cell>
          <cell r="AH14">
            <v>7</v>
          </cell>
          <cell r="AI14">
            <v>812</v>
          </cell>
          <cell r="AJ14">
            <v>522</v>
          </cell>
        </row>
        <row r="15">
          <cell r="B15" t="str">
            <v>Drumheller</v>
          </cell>
          <cell r="C15"/>
          <cell r="D15" t="str">
            <v>CAD</v>
          </cell>
          <cell r="E15" t="str">
            <v>1.2714</v>
          </cell>
          <cell r="F15"/>
          <cell r="G15">
            <v>17.766373411534701</v>
          </cell>
          <cell r="H15">
            <v>20.707070707070699</v>
          </cell>
          <cell r="I15">
            <v>116.21903092159501</v>
          </cell>
          <cell r="J15">
            <v>113.889998851298</v>
          </cell>
          <cell r="K15">
            <v>20.647907008797599</v>
          </cell>
          <cell r="L15">
            <v>23.5832825904203</v>
          </cell>
          <cell r="M15">
            <v>-14.2014162077104</v>
          </cell>
          <cell r="N15">
            <v>2.0449838386058201</v>
          </cell>
          <cell r="O15">
            <v>-12.4468490354054</v>
          </cell>
          <cell r="P15">
            <v>-12.4468490354054</v>
          </cell>
          <cell r="Q15">
            <v>0</v>
          </cell>
          <cell r="R15">
            <v>-14.2014162077104</v>
          </cell>
          <cell r="S15"/>
          <cell r="T15">
            <v>42.038190120381898</v>
          </cell>
          <cell r="U15">
            <v>44.416078594160702</v>
          </cell>
          <cell r="V15">
            <v>140.556070878345</v>
          </cell>
          <cell r="W15">
            <v>137.56023312730699</v>
          </cell>
          <cell r="X15">
            <v>59.087228301577397</v>
          </cell>
          <cell r="Y15">
            <v>61.0988612601356</v>
          </cell>
          <cell r="Z15">
            <v>-5.35366594495241</v>
          </cell>
          <cell r="AA15">
            <v>2.1778370703001002</v>
          </cell>
          <cell r="AB15">
            <v>-3.2924229962215099</v>
          </cell>
          <cell r="AC15">
            <v>-3.2924229962215099</v>
          </cell>
          <cell r="AD15">
            <v>0</v>
          </cell>
          <cell r="AE15">
            <v>-5.35366594495241</v>
          </cell>
          <cell r="AF15"/>
          <cell r="AG15">
            <v>10</v>
          </cell>
          <cell r="AH15">
            <v>6</v>
          </cell>
          <cell r="AI15">
            <v>491</v>
          </cell>
          <cell r="AJ15">
            <v>396</v>
          </cell>
        </row>
        <row r="16">
          <cell r="B16" t="str">
            <v>Edmonton</v>
          </cell>
          <cell r="C16"/>
          <cell r="D16" t="str">
            <v>CAD</v>
          </cell>
          <cell r="E16" t="str">
            <v>1.2714</v>
          </cell>
          <cell r="F16"/>
          <cell r="G16">
            <v>45.2286362147901</v>
          </cell>
          <cell r="H16">
            <v>49.4565527232728</v>
          </cell>
          <cell r="I16">
            <v>120.41826520552399</v>
          </cell>
          <cell r="J16">
            <v>129.81050168049899</v>
          </cell>
          <cell r="K16">
            <v>54.463539105967797</v>
          </cell>
          <cell r="L16">
            <v>64.199799203961206</v>
          </cell>
          <cell r="M16">
            <v>-8.5487489031825294</v>
          </cell>
          <cell r="N16">
            <v>-7.2353441003503702</v>
          </cell>
          <cell r="O16">
            <v>-15.1655616041127</v>
          </cell>
          <cell r="P16">
            <v>-8.2240542147883904</v>
          </cell>
          <cell r="Q16">
            <v>8.1824168587421706</v>
          </cell>
          <cell r="R16">
            <v>-1.0658263159058901</v>
          </cell>
          <cell r="S16"/>
          <cell r="T16">
            <v>57.432950707366501</v>
          </cell>
          <cell r="U16">
            <v>59.459655698979297</v>
          </cell>
          <cell r="V16">
            <v>129.92655421648399</v>
          </cell>
          <cell r="W16">
            <v>134.411534211721</v>
          </cell>
          <cell r="X16">
            <v>74.620653838933606</v>
          </cell>
          <cell r="Y16">
            <v>79.920635462005094</v>
          </cell>
          <cell r="Z16">
            <v>-3.4085380545645898</v>
          </cell>
          <cell r="AA16">
            <v>-3.3367523267545698</v>
          </cell>
          <cell r="AB16">
            <v>-6.6315559084751703</v>
          </cell>
          <cell r="AC16">
            <v>-1.3491371252197999</v>
          </cell>
          <cell r="AD16">
            <v>5.6576060944929596</v>
          </cell>
          <cell r="AE16">
            <v>2.0562263832202099</v>
          </cell>
          <cell r="AF16"/>
          <cell r="AG16">
            <v>105</v>
          </cell>
          <cell r="AH16">
            <v>67</v>
          </cell>
          <cell r="AI16">
            <v>13142</v>
          </cell>
          <cell r="AJ16">
            <v>10442</v>
          </cell>
        </row>
        <row r="17">
          <cell r="B17" t="str">
            <v>Edson</v>
          </cell>
          <cell r="C17"/>
          <cell r="D17" t="str">
            <v>CAD</v>
          </cell>
          <cell r="E17" t="str">
            <v>1.2714</v>
          </cell>
          <cell r="F17"/>
          <cell r="G17">
            <v>49.428029276226603</v>
          </cell>
          <cell r="H17">
            <v>40.957966764418302</v>
          </cell>
          <cell r="I17">
            <v>104.93900213228</v>
          </cell>
          <cell r="J17">
            <v>110.18684467929501</v>
          </cell>
          <cell r="K17">
            <v>51.869280696123603</v>
          </cell>
          <cell r="L17">
            <v>45.130291222507303</v>
          </cell>
          <cell r="M17">
            <v>20.6798900944626</v>
          </cell>
          <cell r="N17">
            <v>-4.7626761273450402</v>
          </cell>
          <cell r="O17">
            <v>14.932297778427399</v>
          </cell>
          <cell r="P17">
            <v>14.932297778427399</v>
          </cell>
          <cell r="Q17">
            <v>0</v>
          </cell>
          <cell r="R17">
            <v>20.6798900944626</v>
          </cell>
          <cell r="S17"/>
          <cell r="T17">
            <v>58.163335321675298</v>
          </cell>
          <cell r="U17">
            <v>53.891137401411299</v>
          </cell>
          <cell r="V17">
            <v>108.43541606297001</v>
          </cell>
          <cell r="W17">
            <v>113.45847692506101</v>
          </cell>
          <cell r="X17">
            <v>63.069654652159301</v>
          </cell>
          <cell r="Y17">
            <v>61.144063693233697</v>
          </cell>
          <cell r="Z17">
            <v>7.9274591820957001</v>
          </cell>
          <cell r="AA17">
            <v>-4.4272239485543698</v>
          </cell>
          <cell r="AB17">
            <v>3.1492688621196998</v>
          </cell>
          <cell r="AC17">
            <v>3.1492688621196998</v>
          </cell>
          <cell r="AD17">
            <v>0</v>
          </cell>
          <cell r="AE17">
            <v>7.9274591820957001</v>
          </cell>
          <cell r="AF17"/>
          <cell r="AG17">
            <v>18</v>
          </cell>
          <cell r="AH17">
            <v>9</v>
          </cell>
          <cell r="AI17">
            <v>1089</v>
          </cell>
          <cell r="AJ17">
            <v>595</v>
          </cell>
        </row>
        <row r="18">
          <cell r="B18" t="str">
            <v>Fort Mac</v>
          </cell>
          <cell r="C18"/>
          <cell r="D18" t="str">
            <v>CAD</v>
          </cell>
          <cell r="E18" t="str">
            <v>1.2714</v>
          </cell>
          <cell r="F18"/>
          <cell r="G18">
            <v>28.422811645013802</v>
          </cell>
          <cell r="H18">
            <v>30.072958171861</v>
          </cell>
          <cell r="I18">
            <v>127.514991478471</v>
          </cell>
          <cell r="J18">
            <v>134.67138468630799</v>
          </cell>
          <cell r="K18">
            <v>36.243345847081301</v>
          </cell>
          <cell r="L18">
            <v>40.499669186179702</v>
          </cell>
          <cell r="M18">
            <v>-5.4871440229356896</v>
          </cell>
          <cell r="N18">
            <v>-5.3139671983821701</v>
          </cell>
          <cell r="O18">
            <v>-10.509526187811</v>
          </cell>
          <cell r="P18">
            <v>-2.1131006889173301</v>
          </cell>
          <cell r="Q18">
            <v>9.3824796553374803</v>
          </cell>
          <cell r="R18">
            <v>3.3805054607907699</v>
          </cell>
          <cell r="S18"/>
          <cell r="T18">
            <v>42.091171747501697</v>
          </cell>
          <cell r="U18">
            <v>48.2672196192812</v>
          </cell>
          <cell r="V18">
            <v>134.502593332092</v>
          </cell>
          <cell r="W18">
            <v>137.660663167335</v>
          </cell>
          <cell r="X18">
            <v>56.613717564254898</v>
          </cell>
          <cell r="Y18">
            <v>66.444974620337007</v>
          </cell>
          <cell r="Z18">
            <v>-12.795532704171601</v>
          </cell>
          <cell r="AA18">
            <v>-2.2940975022068</v>
          </cell>
          <cell r="AB18">
            <v>-14.796088210218</v>
          </cell>
          <cell r="AC18">
            <v>-9.7902459491284901</v>
          </cell>
          <cell r="AD18">
            <v>5.8751319698092397</v>
          </cell>
          <cell r="AE18">
            <v>-7.6721551669726296</v>
          </cell>
          <cell r="AF18"/>
          <cell r="AG18">
            <v>22</v>
          </cell>
          <cell r="AH18">
            <v>19</v>
          </cell>
          <cell r="AI18">
            <v>2285</v>
          </cell>
          <cell r="AJ18">
            <v>1969</v>
          </cell>
        </row>
        <row r="19">
          <cell r="B19" t="str">
            <v>Fort Saskatchewan</v>
          </cell>
          <cell r="C19"/>
          <cell r="D19" t="str">
            <v>CAD</v>
          </cell>
          <cell r="E19" t="str">
            <v>1.2714</v>
          </cell>
          <cell r="F19"/>
          <cell r="G19">
            <v>24.717741935483801</v>
          </cell>
          <cell r="H19">
            <v>19.457885304659399</v>
          </cell>
          <cell r="I19">
            <v>92.340614768896103</v>
          </cell>
          <cell r="J19">
            <v>91.456059456596805</v>
          </cell>
          <cell r="K19">
            <v>22.824514860215</v>
          </cell>
          <cell r="L19">
            <v>17.7954151532258</v>
          </cell>
          <cell r="M19">
            <v>27.032005526134</v>
          </cell>
          <cell r="N19">
            <v>0.96719158638046099</v>
          </cell>
          <cell r="O19">
            <v>28.260648395593101</v>
          </cell>
          <cell r="P19">
            <v>28.260648395593101</v>
          </cell>
          <cell r="Q19">
            <v>0</v>
          </cell>
          <cell r="R19">
            <v>27.032005526134</v>
          </cell>
          <cell r="S19"/>
          <cell r="T19">
            <v>35.751522070015199</v>
          </cell>
          <cell r="U19">
            <v>32.834855403348499</v>
          </cell>
          <cell r="V19">
            <v>93.446666149539595</v>
          </cell>
          <cell r="W19">
            <v>96.723477553830094</v>
          </cell>
          <cell r="X19">
            <v>33.4086054721461</v>
          </cell>
          <cell r="Y19">
            <v>31.759013995890399</v>
          </cell>
          <cell r="Z19">
            <v>8.8828369451848399</v>
          </cell>
          <cell r="AA19">
            <v>-3.38781388672338</v>
          </cell>
          <cell r="AB19">
            <v>5.1940890748974802</v>
          </cell>
          <cell r="AC19">
            <v>5.1940890748974802</v>
          </cell>
          <cell r="AD19">
            <v>0</v>
          </cell>
          <cell r="AE19">
            <v>8.8828369451848399</v>
          </cell>
          <cell r="AF19"/>
          <cell r="AG19">
            <v>9</v>
          </cell>
          <cell r="AH19">
            <v>7</v>
          </cell>
          <cell r="AI19">
            <v>822</v>
          </cell>
          <cell r="AJ19">
            <v>720</v>
          </cell>
        </row>
        <row r="20">
          <cell r="B20" t="str">
            <v>Gr. Prairie</v>
          </cell>
          <cell r="C20"/>
          <cell r="D20" t="str">
            <v>CAD</v>
          </cell>
          <cell r="E20" t="str">
            <v>1.2714</v>
          </cell>
          <cell r="F20"/>
          <cell r="G20">
            <v>47.413268411442402</v>
          </cell>
          <cell r="H20">
            <v>49.811929070392203</v>
          </cell>
          <cell r="I20">
            <v>129.914683776044</v>
          </cell>
          <cell r="J20">
            <v>129.53342876500599</v>
          </cell>
          <cell r="K20">
            <v>61.5967977246125</v>
          </cell>
          <cell r="L20">
            <v>64.523099658872198</v>
          </cell>
          <cell r="M20">
            <v>-4.81543418155937</v>
          </cell>
          <cell r="N20">
            <v>0.294329436557343</v>
          </cell>
          <cell r="O20">
            <v>-4.5352779852963998</v>
          </cell>
          <cell r="P20">
            <v>-4.5352779852963998</v>
          </cell>
          <cell r="Q20">
            <v>0</v>
          </cell>
          <cell r="R20">
            <v>-4.81543418155937</v>
          </cell>
          <cell r="S20"/>
          <cell r="T20">
            <v>59.450596788410103</v>
          </cell>
          <cell r="U20">
            <v>63.635118876851799</v>
          </cell>
          <cell r="V20">
            <v>132.02315813244601</v>
          </cell>
          <cell r="W20">
            <v>132.907362581331</v>
          </cell>
          <cell r="X20">
            <v>78.488555408645894</v>
          </cell>
          <cell r="Y20">
            <v>84.575758174719098</v>
          </cell>
          <cell r="Z20">
            <v>-6.5758061936518004</v>
          </cell>
          <cell r="AA20">
            <v>-0.66527875635501099</v>
          </cell>
          <cell r="AB20">
            <v>-7.19733750834137</v>
          </cell>
          <cell r="AC20">
            <v>-7.18644741387818</v>
          </cell>
          <cell r="AD20">
            <v>1.1734678909848299E-2</v>
          </cell>
          <cell r="AE20">
            <v>-6.5648431644845102</v>
          </cell>
          <cell r="AF20"/>
          <cell r="AG20">
            <v>24</v>
          </cell>
          <cell r="AH20">
            <v>16</v>
          </cell>
          <cell r="AI20">
            <v>2802</v>
          </cell>
          <cell r="AJ20">
            <v>2067</v>
          </cell>
        </row>
        <row r="21">
          <cell r="B21" t="str">
            <v>High Level</v>
          </cell>
          <cell r="C21"/>
          <cell r="D21" t="str">
            <v>CAD</v>
          </cell>
          <cell r="E21" t="str">
            <v>1.2714</v>
          </cell>
          <cell r="F21"/>
          <cell r="G21">
            <v>34.390829112236702</v>
          </cell>
          <cell r="H21">
            <v>36.1503599040255</v>
          </cell>
          <cell r="I21">
            <v>129.97279221705401</v>
          </cell>
          <cell r="J21">
            <v>127.95896941740401</v>
          </cell>
          <cell r="K21">
            <v>44.698720863769601</v>
          </cell>
          <cell r="L21">
            <v>46.257627973873603</v>
          </cell>
          <cell r="M21">
            <v>-4.8672566371681398</v>
          </cell>
          <cell r="N21">
            <v>1.5738035471987899</v>
          </cell>
          <cell r="O21">
            <v>-3.3700541475763601</v>
          </cell>
          <cell r="P21">
            <v>-3.3700541475763601</v>
          </cell>
          <cell r="Q21">
            <v>0</v>
          </cell>
          <cell r="R21">
            <v>-4.8672566371681398</v>
          </cell>
          <cell r="S21"/>
          <cell r="T21">
            <v>54.228461451375502</v>
          </cell>
          <cell r="U21">
            <v>46.687799539605201</v>
          </cell>
          <cell r="V21">
            <v>131.857110773556</v>
          </cell>
          <cell r="W21">
            <v>122.02698554502901</v>
          </cell>
          <cell r="X21">
            <v>71.5040824867353</v>
          </cell>
          <cell r="Y21">
            <v>56.9717143954866</v>
          </cell>
          <cell r="Z21">
            <v>16.151247191192802</v>
          </cell>
          <cell r="AA21">
            <v>8.0556978316068601</v>
          </cell>
          <cell r="AB21">
            <v>25.508040692558101</v>
          </cell>
          <cell r="AC21">
            <v>25.508040692558101</v>
          </cell>
          <cell r="AD21">
            <v>0</v>
          </cell>
          <cell r="AE21">
            <v>16.151247191192802</v>
          </cell>
          <cell r="AF21"/>
          <cell r="AG21">
            <v>10</v>
          </cell>
          <cell r="AH21">
            <v>5</v>
          </cell>
          <cell r="AI21">
            <v>650</v>
          </cell>
          <cell r="AJ21">
            <v>363</v>
          </cell>
        </row>
        <row r="22">
          <cell r="B22" t="str">
            <v>Hinton</v>
          </cell>
          <cell r="C22"/>
          <cell r="D22" t="str">
            <v>CAD</v>
          </cell>
          <cell r="E22" t="str">
            <v>1.2714</v>
          </cell>
          <cell r="F22"/>
          <cell r="G22">
            <v>34.113791605796102</v>
          </cell>
          <cell r="H22">
            <v>44.706888019075798</v>
          </cell>
          <cell r="I22">
            <v>88.677293750000004</v>
          </cell>
          <cell r="J22">
            <v>91.232225461406799</v>
          </cell>
          <cell r="K22">
            <v>30.251187191534701</v>
          </cell>
          <cell r="L22">
            <v>40.787088874341997</v>
          </cell>
          <cell r="M22">
            <v>-23.6945510695348</v>
          </cell>
          <cell r="N22">
            <v>-2.80047066536555</v>
          </cell>
          <cell r="O22">
            <v>-25.831462782908002</v>
          </cell>
          <cell r="P22">
            <v>-19.149612583170001</v>
          </cell>
          <cell r="Q22">
            <v>9.0090090090090005</v>
          </cell>
          <cell r="R22">
            <v>-16.820186301024499</v>
          </cell>
          <cell r="S22"/>
          <cell r="T22">
            <v>62.650869667016998</v>
          </cell>
          <cell r="U22">
            <v>56.514648305074502</v>
          </cell>
          <cell r="V22">
            <v>129.64027958750501</v>
          </cell>
          <cell r="W22">
            <v>144.84189681450201</v>
          </cell>
          <cell r="X22">
            <v>81.220762600324704</v>
          </cell>
          <cell r="Y22">
            <v>81.856888583114895</v>
          </cell>
          <cell r="Z22">
            <v>10.8577537788402</v>
          </cell>
          <cell r="AA22">
            <v>-10.495317695587101</v>
          </cell>
          <cell r="AB22">
            <v>-0.77711967044077501</v>
          </cell>
          <cell r="AC22">
            <v>7.3566019435372496</v>
          </cell>
          <cell r="AD22">
            <v>8.1974254193817497</v>
          </cell>
          <cell r="AE22">
            <v>19.945235466462499</v>
          </cell>
          <cell r="AF22"/>
          <cell r="AG22">
            <v>20</v>
          </cell>
          <cell r="AH22">
            <v>10</v>
          </cell>
          <cell r="AI22">
            <v>1210</v>
          </cell>
          <cell r="AJ22">
            <v>817</v>
          </cell>
        </row>
        <row r="23">
          <cell r="B23" t="str">
            <v>Innisfail***</v>
          </cell>
          <cell r="C23"/>
          <cell r="D23" t="str">
            <v>CAD</v>
          </cell>
          <cell r="E23" t="str">
            <v>1.2714</v>
          </cell>
          <cell r="F23"/>
          <cell r="G23"/>
          <cell r="H23"/>
          <cell r="I23"/>
          <cell r="J23"/>
          <cell r="K23"/>
          <cell r="L23"/>
          <cell r="M23"/>
          <cell r="N23"/>
          <cell r="O23"/>
          <cell r="P23"/>
          <cell r="Q23"/>
          <cell r="R23"/>
          <cell r="S23"/>
          <cell r="T23"/>
          <cell r="U23"/>
          <cell r="V23"/>
          <cell r="W23"/>
          <cell r="X23"/>
          <cell r="Y23"/>
          <cell r="Z23"/>
          <cell r="AA23"/>
          <cell r="AB23"/>
          <cell r="AC23"/>
          <cell r="AD23"/>
          <cell r="AE23"/>
          <cell r="AF23"/>
          <cell r="AG23">
            <v>6</v>
          </cell>
          <cell r="AH23">
            <v>3</v>
          </cell>
          <cell r="AI23">
            <v>263</v>
          </cell>
          <cell r="AJ23">
            <v>152</v>
          </cell>
        </row>
        <row r="24">
          <cell r="B24" t="str">
            <v>Jasper</v>
          </cell>
          <cell r="C24"/>
          <cell r="D24" t="str">
            <v>CAD</v>
          </cell>
          <cell r="E24" t="str">
            <v>1.2714</v>
          </cell>
          <cell r="F24"/>
          <cell r="G24">
            <v>44.074811806399801</v>
          </cell>
          <cell r="H24">
            <v>47.641272020132597</v>
          </cell>
          <cell r="I24">
            <v>209.78740497710899</v>
          </cell>
          <cell r="J24">
            <v>203.00174675278501</v>
          </cell>
          <cell r="K24">
            <v>92.463403937191103</v>
          </cell>
          <cell r="L24">
            <v>96.712614376115297</v>
          </cell>
          <cell r="M24">
            <v>-7.4860726057559202</v>
          </cell>
          <cell r="N24">
            <v>3.3426600178905299</v>
          </cell>
          <cell r="O24">
            <v>-4.3936465437682504</v>
          </cell>
          <cell r="P24">
            <v>-7.1662803053161399</v>
          </cell>
          <cell r="Q24">
            <v>-2.9000517866390401</v>
          </cell>
          <cell r="R24">
            <v>-10.169024410042599</v>
          </cell>
          <cell r="S24"/>
          <cell r="T24">
            <v>67.063225567385999</v>
          </cell>
          <cell r="U24">
            <v>70.0970456728339</v>
          </cell>
          <cell r="V24">
            <v>280.928636358289</v>
          </cell>
          <cell r="W24">
            <v>245.63670379596201</v>
          </cell>
          <cell r="X24">
            <v>188.39980508434101</v>
          </cell>
          <cell r="Y24">
            <v>172.18407244909901</v>
          </cell>
          <cell r="Z24">
            <v>-4.3280284872600596</v>
          </cell>
          <cell r="AA24">
            <v>14.3675322201205</v>
          </cell>
          <cell r="AB24">
            <v>9.4176728454573606</v>
          </cell>
          <cell r="AC24">
            <v>8.9832300130752394</v>
          </cell>
          <cell r="AD24">
            <v>-0.39704996558986999</v>
          </cell>
          <cell r="AE24">
            <v>-4.7078940172305499</v>
          </cell>
          <cell r="AF24"/>
          <cell r="AG24">
            <v>18</v>
          </cell>
          <cell r="AH24">
            <v>8</v>
          </cell>
          <cell r="AI24">
            <v>1875</v>
          </cell>
          <cell r="AJ24">
            <v>1247</v>
          </cell>
        </row>
        <row r="25">
          <cell r="B25" t="str">
            <v>Leduc</v>
          </cell>
          <cell r="C25"/>
          <cell r="D25" t="str">
            <v>CAD</v>
          </cell>
          <cell r="E25" t="str">
            <v>1.2714</v>
          </cell>
          <cell r="F25"/>
          <cell r="G25">
            <v>42.568379737519898</v>
          </cell>
          <cell r="H25">
            <v>45.727952900772699</v>
          </cell>
          <cell r="I25">
            <v>91.313235106321599</v>
          </cell>
          <cell r="J25">
            <v>94.844166614452007</v>
          </cell>
          <cell r="K25">
            <v>38.870564670673303</v>
          </cell>
          <cell r="L25">
            <v>43.370295838586998</v>
          </cell>
          <cell r="M25">
            <v>-6.9095005632745004</v>
          </cell>
          <cell r="N25">
            <v>-3.7228768348862298</v>
          </cell>
          <cell r="O25">
            <v>-10.3751452022842</v>
          </cell>
          <cell r="P25">
            <v>-10.3751452022842</v>
          </cell>
          <cell r="Q25">
            <v>0</v>
          </cell>
          <cell r="R25">
            <v>-6.9095005632745004</v>
          </cell>
          <cell r="S25"/>
          <cell r="T25">
            <v>50.277224540979397</v>
          </cell>
          <cell r="U25">
            <v>54.990155737277902</v>
          </cell>
          <cell r="V25">
            <v>96.357308663726698</v>
          </cell>
          <cell r="W25">
            <v>95.986256305434196</v>
          </cell>
          <cell r="X25">
            <v>48.445780438506503</v>
          </cell>
          <cell r="Y25">
            <v>52.782991828740997</v>
          </cell>
          <cell r="Z25">
            <v>-8.57049981603096</v>
          </cell>
          <cell r="AA25">
            <v>0.386568215674361</v>
          </cell>
          <cell r="AB25">
            <v>-8.2170624285698004</v>
          </cell>
          <cell r="AC25">
            <v>-8.2170624285698004</v>
          </cell>
          <cell r="AD25">
            <v>0</v>
          </cell>
          <cell r="AE25">
            <v>-8.57049981603096</v>
          </cell>
          <cell r="AF25"/>
          <cell r="AG25">
            <v>14</v>
          </cell>
          <cell r="AH25">
            <v>11</v>
          </cell>
          <cell r="AI25">
            <v>1580</v>
          </cell>
          <cell r="AJ25">
            <v>1315</v>
          </cell>
        </row>
        <row r="26">
          <cell r="B26" t="str">
            <v>Lethbridge</v>
          </cell>
          <cell r="C26"/>
          <cell r="D26" t="str">
            <v>CAD</v>
          </cell>
          <cell r="E26" t="str">
            <v>1.2714</v>
          </cell>
          <cell r="F26"/>
          <cell r="G26">
            <v>36.306003584229302</v>
          </cell>
          <cell r="H26">
            <v>43.762198197407898</v>
          </cell>
          <cell r="I26">
            <v>107.731722685259</v>
          </cell>
          <cell r="J26">
            <v>105.347119742934</v>
          </cell>
          <cell r="K26">
            <v>39.113083099462301</v>
          </cell>
          <cell r="L26">
            <v>46.102215337163599</v>
          </cell>
          <cell r="M26">
            <v>-17.037980083962399</v>
          </cell>
          <cell r="N26">
            <v>2.2635672889243201</v>
          </cell>
          <cell r="O26">
            <v>-15.1600789389121</v>
          </cell>
          <cell r="P26">
            <v>-8.9180246609658091</v>
          </cell>
          <cell r="Q26">
            <v>7.3574494175352498</v>
          </cell>
          <cell r="R26">
            <v>-10.934091432874499</v>
          </cell>
          <cell r="S26"/>
          <cell r="T26">
            <v>57.515427045628698</v>
          </cell>
          <cell r="U26">
            <v>53.1396616454387</v>
          </cell>
          <cell r="V26">
            <v>110.39480378354899</v>
          </cell>
          <cell r="W26">
            <v>108.50657579626299</v>
          </cell>
          <cell r="X26">
            <v>63.494042832292301</v>
          </cell>
          <cell r="Y26">
            <v>57.660027241185801</v>
          </cell>
          <cell r="Z26">
            <v>8.2344622918118109</v>
          </cell>
          <cell r="AA26">
            <v>1.7401968253347599</v>
          </cell>
          <cell r="AB26">
            <v>10.117954968532</v>
          </cell>
          <cell r="AC26">
            <v>14.20218675457</v>
          </cell>
          <cell r="AD26">
            <v>3.7089608022643401</v>
          </cell>
          <cell r="AE26">
            <v>12.248836072756699</v>
          </cell>
          <cell r="AF26"/>
          <cell r="AG26">
            <v>21</v>
          </cell>
          <cell r="AH26">
            <v>16</v>
          </cell>
          <cell r="AI26">
            <v>1751</v>
          </cell>
          <cell r="AJ26">
            <v>1440</v>
          </cell>
        </row>
        <row r="27">
          <cell r="B27" t="str">
            <v>Lloydminster</v>
          </cell>
          <cell r="C27"/>
          <cell r="D27" t="str">
            <v>CAD</v>
          </cell>
          <cell r="E27" t="str">
            <v>1.2714</v>
          </cell>
          <cell r="F27"/>
          <cell r="G27">
            <v>37.829624236284701</v>
          </cell>
          <cell r="H27">
            <v>51.021505376344003</v>
          </cell>
          <cell r="I27">
            <v>104.66867640501999</v>
          </cell>
          <cell r="J27">
            <v>104.972134448025</v>
          </cell>
          <cell r="K27">
            <v>39.595766977112199</v>
          </cell>
          <cell r="L27">
            <v>53.558363221062599</v>
          </cell>
          <cell r="M27">
            <v>-25.855531001591402</v>
          </cell>
          <cell r="N27">
            <v>-0.28908437901214101</v>
          </cell>
          <cell r="O27">
            <v>-26.069871079367299</v>
          </cell>
          <cell r="P27">
            <v>-26.1180654267732</v>
          </cell>
          <cell r="Q27">
            <v>-6.5189048239895603E-2</v>
          </cell>
          <cell r="R27">
            <v>-25.903865075254</v>
          </cell>
          <cell r="S27"/>
          <cell r="T27">
            <v>51.518948203314999</v>
          </cell>
          <cell r="U27">
            <v>46.431636558147403</v>
          </cell>
          <cell r="V27">
            <v>106.23402159803101</v>
          </cell>
          <cell r="W27">
            <v>106.038584508412</v>
          </cell>
          <cell r="X27">
            <v>54.730650561388401</v>
          </cell>
          <cell r="Y27">
            <v>49.235450170349999</v>
          </cell>
          <cell r="Z27">
            <v>10.956563288043199</v>
          </cell>
          <cell r="AA27">
            <v>0.18430752402557499</v>
          </cell>
          <cell r="AB27">
            <v>11.1610645825833</v>
          </cell>
          <cell r="AC27">
            <v>11.088599742568601</v>
          </cell>
          <cell r="AD27">
            <v>-6.5189048239895603E-2</v>
          </cell>
          <cell r="AE27">
            <v>10.884231760476</v>
          </cell>
          <cell r="AF27"/>
          <cell r="AG27">
            <v>20</v>
          </cell>
          <cell r="AH27">
            <v>10</v>
          </cell>
          <cell r="AI27">
            <v>1533</v>
          </cell>
          <cell r="AJ27">
            <v>1019</v>
          </cell>
        </row>
        <row r="28">
          <cell r="B28" t="str">
            <v>Med. Hat</v>
          </cell>
          <cell r="C28"/>
          <cell r="D28" t="str">
            <v>CAD</v>
          </cell>
          <cell r="E28" t="str">
            <v>1.2714</v>
          </cell>
          <cell r="F28"/>
          <cell r="G28">
            <v>40.586145648312602</v>
          </cell>
          <cell r="H28">
            <v>42.463751826458299</v>
          </cell>
          <cell r="I28">
            <v>109.787867878873</v>
          </cell>
          <cell r="J28">
            <v>104.83140543409201</v>
          </cell>
          <cell r="K28">
            <v>44.558663961496499</v>
          </cell>
          <cell r="L28">
            <v>44.515347839721201</v>
          </cell>
          <cell r="M28">
            <v>-4.4216681225417398</v>
          </cell>
          <cell r="N28">
            <v>4.7280320475122002</v>
          </cell>
          <cell r="O28">
            <v>9.73060391020584E-2</v>
          </cell>
          <cell r="P28">
            <v>6.8814734231447101</v>
          </cell>
          <cell r="Q28">
            <v>6.7775723967960504</v>
          </cell>
          <cell r="R28">
            <v>2.0562225161029901</v>
          </cell>
          <cell r="S28"/>
          <cell r="T28">
            <v>59.039224883927801</v>
          </cell>
          <cell r="U28">
            <v>57.4074714312152</v>
          </cell>
          <cell r="V28">
            <v>106.972891399521</v>
          </cell>
          <cell r="W28">
            <v>110.13665458198901</v>
          </cell>
          <cell r="X28">
            <v>63.1559659182033</v>
          </cell>
          <cell r="Y28">
            <v>63.226668514451802</v>
          </cell>
          <cell r="Z28">
            <v>2.84240607020589</v>
          </cell>
          <cell r="AA28">
            <v>-2.8725797006235201</v>
          </cell>
          <cell r="AB28">
            <v>-0.11182401019966</v>
          </cell>
          <cell r="AC28">
            <v>0.50897140908252603</v>
          </cell>
          <cell r="AD28">
            <v>0.62149039476461798</v>
          </cell>
          <cell r="AE28">
            <v>3.4815617456770398</v>
          </cell>
          <cell r="AF28"/>
          <cell r="AG28">
            <v>24</v>
          </cell>
          <cell r="AH28">
            <v>11</v>
          </cell>
          <cell r="AI28">
            <v>1733</v>
          </cell>
          <cell r="AJ28">
            <v>1126</v>
          </cell>
        </row>
        <row r="29">
          <cell r="B29" t="str">
            <v>Nisku</v>
          </cell>
          <cell r="C29"/>
          <cell r="D29" t="str">
            <v>CAD</v>
          </cell>
          <cell r="E29" t="str">
            <v>1.2714</v>
          </cell>
          <cell r="F29"/>
          <cell r="G29">
            <v>42.738264232218903</v>
          </cell>
          <cell r="H29">
            <v>47.985706593567897</v>
          </cell>
          <cell r="I29">
            <v>93.471096181422496</v>
          </cell>
          <cell r="J29">
            <v>94.658399846985603</v>
          </cell>
          <cell r="K29">
            <v>39.947924066767797</v>
          </cell>
          <cell r="L29">
            <v>45.4225020167409</v>
          </cell>
          <cell r="M29">
            <v>-10.9354279302254</v>
          </cell>
          <cell r="N29">
            <v>-1.25430354567831</v>
          </cell>
          <cell r="O29">
            <v>-12.0525680156398</v>
          </cell>
          <cell r="P29">
            <v>-12.0525680156398</v>
          </cell>
          <cell r="Q29">
            <v>0</v>
          </cell>
          <cell r="R29">
            <v>-10.9354279302254</v>
          </cell>
          <cell r="S29"/>
          <cell r="T29">
            <v>53.2629347080466</v>
          </cell>
          <cell r="U29">
            <v>54.017502650341903</v>
          </cell>
          <cell r="V29">
            <v>97.019692578132293</v>
          </cell>
          <cell r="W29">
            <v>95.775781345252398</v>
          </cell>
          <cell r="X29">
            <v>51.675535511838099</v>
          </cell>
          <cell r="Y29">
            <v>51.735685226557401</v>
          </cell>
          <cell r="Z29">
            <v>-1.3968952751845201</v>
          </cell>
          <cell r="AA29">
            <v>1.2987742991057201</v>
          </cell>
          <cell r="AB29">
            <v>-0.116263492898311</v>
          </cell>
          <cell r="AC29">
            <v>-0.116263492898311</v>
          </cell>
          <cell r="AD29">
            <v>0</v>
          </cell>
          <cell r="AE29">
            <v>-1.3968952751845201</v>
          </cell>
          <cell r="AF29"/>
          <cell r="AG29">
            <v>7</v>
          </cell>
          <cell r="AH29">
            <v>6</v>
          </cell>
          <cell r="AI29">
            <v>697</v>
          </cell>
          <cell r="AJ29">
            <v>659</v>
          </cell>
        </row>
        <row r="30">
          <cell r="B30" t="str">
            <v>Red Deer</v>
          </cell>
          <cell r="C30"/>
          <cell r="D30" t="str">
            <v>CAD</v>
          </cell>
          <cell r="E30" t="str">
            <v>1.2714</v>
          </cell>
          <cell r="F30"/>
          <cell r="G30">
            <v>27.4587331436745</v>
          </cell>
          <cell r="H30">
            <v>30.677840554240301</v>
          </cell>
          <cell r="I30">
            <v>100.317060470615</v>
          </cell>
          <cell r="J30">
            <v>103.21878940962</v>
          </cell>
          <cell r="K30">
            <v>27.545793932205001</v>
          </cell>
          <cell r="L30">
            <v>31.6652956371004</v>
          </cell>
          <cell r="M30">
            <v>-10.493265993980801</v>
          </cell>
          <cell r="N30">
            <v>-2.81124101106156</v>
          </cell>
          <cell r="O30">
            <v>-13.0095160080198</v>
          </cell>
          <cell r="P30">
            <v>-12.360588172979501</v>
          </cell>
          <cell r="Q30">
            <v>0.74597565763643503</v>
          </cell>
          <cell r="R30">
            <v>-9.8255675463505199</v>
          </cell>
          <cell r="S30"/>
          <cell r="T30">
            <v>42.214309086445901</v>
          </cell>
          <cell r="U30">
            <v>43.890139576767197</v>
          </cell>
          <cell r="V30">
            <v>108.17521394831699</v>
          </cell>
          <cell r="W30">
            <v>109.054905340132</v>
          </cell>
          <cell r="X30">
            <v>45.665419171066901</v>
          </cell>
          <cell r="Y30">
            <v>47.864350169095701</v>
          </cell>
          <cell r="Z30">
            <v>-3.8182391454693501</v>
          </cell>
          <cell r="AA30">
            <v>-0.806649998064495</v>
          </cell>
          <cell r="AB30">
            <v>-4.5940893175408197</v>
          </cell>
          <cell r="AC30">
            <v>-2.2618319466133601</v>
          </cell>
          <cell r="AD30">
            <v>2.4445627679085198</v>
          </cell>
          <cell r="AE30">
            <v>-1.46701563010067</v>
          </cell>
          <cell r="AF30"/>
          <cell r="AG30">
            <v>25</v>
          </cell>
          <cell r="AH30">
            <v>18</v>
          </cell>
          <cell r="AI30">
            <v>2566</v>
          </cell>
          <cell r="AJ30">
            <v>2007</v>
          </cell>
        </row>
        <row r="31">
          <cell r="B31" t="str">
            <v>Sherwood Park</v>
          </cell>
          <cell r="C31"/>
          <cell r="D31" t="str">
            <v>CAD</v>
          </cell>
          <cell r="E31" t="str">
            <v>1.2714</v>
          </cell>
          <cell r="F31"/>
          <cell r="G31">
            <v>25.267113133275299</v>
          </cell>
          <cell r="H31">
            <v>31.2129531415735</v>
          </cell>
          <cell r="I31">
            <v>102.532939010622</v>
          </cell>
          <cell r="J31">
            <v>112.915036701649</v>
          </cell>
          <cell r="K31">
            <v>25.9071136986861</v>
          </cell>
          <cell r="L31">
            <v>35.244117495476303</v>
          </cell>
          <cell r="M31">
            <v>-19.049270927135399</v>
          </cell>
          <cell r="N31">
            <v>-9.1946103852042391</v>
          </cell>
          <cell r="O31">
            <v>-26.492375069367601</v>
          </cell>
          <cell r="P31">
            <v>-10.283730500524101</v>
          </cell>
          <cell r="Q31">
            <v>22.050290135396502</v>
          </cell>
          <cell r="R31">
            <v>-1.1994002998500699</v>
          </cell>
          <cell r="S31"/>
          <cell r="T31">
            <v>38.4474142079739</v>
          </cell>
          <cell r="U31">
            <v>42.897379507697103</v>
          </cell>
          <cell r="V31">
            <v>113.270649769236</v>
          </cell>
          <cell r="W31">
            <v>118.04173090581099</v>
          </cell>
          <cell r="X31">
            <v>43.5496358928417</v>
          </cell>
          <cell r="Y31">
            <v>50.636809284120702</v>
          </cell>
          <cell r="Z31">
            <v>-10.373513139479201</v>
          </cell>
          <cell r="AA31">
            <v>-4.04185968806439</v>
          </cell>
          <cell r="AB31">
            <v>-13.9960899817229</v>
          </cell>
          <cell r="AC31">
            <v>-7.6644648529298296</v>
          </cell>
          <cell r="AD31">
            <v>7.3620200842584902</v>
          </cell>
          <cell r="AE31">
            <v>-3.7751931759924302</v>
          </cell>
          <cell r="AF31"/>
          <cell r="AG31">
            <v>10</v>
          </cell>
          <cell r="AH31">
            <v>10</v>
          </cell>
          <cell r="AI31">
            <v>1262</v>
          </cell>
          <cell r="AJ31">
            <v>1262</v>
          </cell>
        </row>
        <row r="32">
          <cell r="B32" t="str">
            <v>Whitecourt</v>
          </cell>
          <cell r="C32"/>
          <cell r="D32" t="str">
            <v>CAD</v>
          </cell>
          <cell r="E32" t="str">
            <v>1.2714</v>
          </cell>
          <cell r="F32"/>
          <cell r="G32">
            <v>33.910444394315299</v>
          </cell>
          <cell r="H32">
            <v>28.982322980125801</v>
          </cell>
          <cell r="I32">
            <v>102.66510657575201</v>
          </cell>
          <cell r="J32">
            <v>103.889115801171</v>
          </cell>
          <cell r="K32">
            <v>34.8141938777351</v>
          </cell>
          <cell r="L32">
            <v>30.109479082692399</v>
          </cell>
          <cell r="M32">
            <v>17.003886878111501</v>
          </cell>
          <cell r="N32">
            <v>-1.17818812488657</v>
          </cell>
          <cell r="O32">
            <v>15.6253609772579</v>
          </cell>
          <cell r="P32">
            <v>15.6253609772579</v>
          </cell>
          <cell r="Q32">
            <v>0</v>
          </cell>
          <cell r="R32">
            <v>17.003886878111501</v>
          </cell>
          <cell r="S32"/>
          <cell r="T32">
            <v>41.080883576324403</v>
          </cell>
          <cell r="U32">
            <v>41.546790924839101</v>
          </cell>
          <cell r="V32">
            <v>101.877945741974</v>
          </cell>
          <cell r="W32">
            <v>105.4872061491</v>
          </cell>
          <cell r="X32">
            <v>41.852360280211698</v>
          </cell>
          <cell r="Y32">
            <v>43.826548991220697</v>
          </cell>
          <cell r="Z32">
            <v>-1.1214039355232199</v>
          </cell>
          <cell r="AA32">
            <v>-3.4215148347218598</v>
          </cell>
          <cell r="AB32">
            <v>-4.5045497682339999</v>
          </cell>
          <cell r="AC32">
            <v>-4.5045497682339999</v>
          </cell>
          <cell r="AD32">
            <v>0</v>
          </cell>
          <cell r="AE32">
            <v>-1.1214039355232199</v>
          </cell>
          <cell r="AF32"/>
          <cell r="AG32">
            <v>17</v>
          </cell>
          <cell r="AH32">
            <v>7</v>
          </cell>
          <cell r="AI32">
            <v>1367</v>
          </cell>
          <cell r="AJ32">
            <v>572</v>
          </cell>
        </row>
        <row r="33">
          <cell r="B33" t="str">
            <v xml:space="preserve">Total Alberta </v>
          </cell>
          <cell r="C33"/>
          <cell r="D33" t="str">
            <v>CAD</v>
          </cell>
          <cell r="E33" t="str">
            <v>1.2714</v>
          </cell>
          <cell r="F33"/>
          <cell r="G33">
            <v>40.5255739713145</v>
          </cell>
          <cell r="H33">
            <v>42.754725378592298</v>
          </cell>
          <cell r="I33">
            <v>140.073096457546</v>
          </cell>
          <cell r="J33">
            <v>143.810502268384</v>
          </cell>
          <cell r="K33">
            <v>56.765426318813603</v>
          </cell>
          <cell r="L33">
            <v>61.485785310422102</v>
          </cell>
          <cell r="M33">
            <v>-5.2138129470806502</v>
          </cell>
          <cell r="N33">
            <v>-2.5988406631551402</v>
          </cell>
          <cell r="O33">
            <v>-7.6771549192662203</v>
          </cell>
          <cell r="P33">
            <v>-4.3639809162018999</v>
          </cell>
          <cell r="Q33">
            <v>3.5886827362902798</v>
          </cell>
          <cell r="R33">
            <v>-1.8122374159247201</v>
          </cell>
          <cell r="S33"/>
          <cell r="T33">
            <v>55.573899498043602</v>
          </cell>
          <cell r="U33">
            <v>56.970710829650102</v>
          </cell>
          <cell r="V33">
            <v>153.72762896194499</v>
          </cell>
          <cell r="W33">
            <v>153.98718930093</v>
          </cell>
          <cell r="X33">
            <v>85.432438020036699</v>
          </cell>
          <cell r="Y33">
            <v>87.7275963313392</v>
          </cell>
          <cell r="Z33">
            <v>-2.4518060443077898</v>
          </cell>
          <cell r="AA33">
            <v>-0.16855969653330799</v>
          </cell>
          <cell r="AB33">
            <v>-2.6162329840132301</v>
          </cell>
          <cell r="AC33">
            <v>0.32127532548144699</v>
          </cell>
          <cell r="AD33">
            <v>3.0164250156932702</v>
          </cell>
          <cell r="AE33">
            <v>0.49066208052869897</v>
          </cell>
          <cell r="AF33"/>
          <cell r="AG33">
            <v>930</v>
          </cell>
          <cell r="AH33">
            <v>477</v>
          </cell>
          <cell r="AI33">
            <v>80621</v>
          </cell>
          <cell r="AJ33">
            <v>56668</v>
          </cell>
        </row>
      </sheetData>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nkofcanada.ca/rates/exchange/monthly-exchange-rates/" TargetMode="External"/><Relationship Id="rId2" Type="http://schemas.openxmlformats.org/officeDocument/2006/relationships/hyperlink" Target="https://www.alberta.ca/highway-traffic-counts.aspx" TargetMode="External"/><Relationship Id="rId1" Type="http://schemas.openxmlformats.org/officeDocument/2006/relationships/hyperlink" Target="https://www.cbre.ca/en/real-estate-services/business-lines/valuation-and-advisory-services/hotels-valuation-and-advisory-services/disclaimer" TargetMode="External"/><Relationship Id="rId5" Type="http://schemas.openxmlformats.org/officeDocument/2006/relationships/printerSettings" Target="../printerSettings/printerSettings1.bin"/><Relationship Id="rId4" Type="http://schemas.openxmlformats.org/officeDocument/2006/relationships/hyperlink" Target="http://majorprojects.alberta.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B8" sqref="B8"/>
    </sheetView>
  </sheetViews>
  <sheetFormatPr defaultColWidth="8.85546875" defaultRowHeight="12" x14ac:dyDescent="0.2"/>
  <cols>
    <col min="1" max="16384" width="8.85546875" style="317"/>
  </cols>
  <sheetData>
    <row r="1" spans="1:14" x14ac:dyDescent="0.2">
      <c r="A1" s="282" t="s">
        <v>149</v>
      </c>
      <c r="L1" s="357"/>
      <c r="M1" s="357"/>
      <c r="N1" s="357"/>
    </row>
    <row r="2" spans="1:14" x14ac:dyDescent="0.2">
      <c r="A2" s="282" t="s">
        <v>150</v>
      </c>
      <c r="L2" s="358"/>
      <c r="M2" s="358"/>
      <c r="N2" s="359"/>
    </row>
    <row r="3" spans="1:14" x14ac:dyDescent="0.2">
      <c r="A3" s="283" t="s">
        <v>151</v>
      </c>
      <c r="L3" s="360"/>
      <c r="M3" s="360"/>
      <c r="N3" s="360"/>
    </row>
    <row r="4" spans="1:14" x14ac:dyDescent="0.2">
      <c r="A4" s="282" t="s">
        <v>152</v>
      </c>
      <c r="L4" s="357"/>
      <c r="M4" s="357"/>
      <c r="N4" s="357"/>
    </row>
    <row r="5" spans="1:14" x14ac:dyDescent="0.2">
      <c r="A5" s="361" t="s">
        <v>179</v>
      </c>
      <c r="L5" s="357"/>
      <c r="M5" s="357"/>
      <c r="N5" s="357"/>
    </row>
    <row r="6" spans="1:14" x14ac:dyDescent="0.2">
      <c r="A6" s="282" t="s">
        <v>153</v>
      </c>
      <c r="L6" s="362"/>
      <c r="M6" s="362"/>
      <c r="N6" s="362"/>
    </row>
    <row r="7" spans="1:14" x14ac:dyDescent="0.2">
      <c r="A7" s="283" t="s">
        <v>154</v>
      </c>
      <c r="L7" s="363"/>
      <c r="M7" s="363"/>
      <c r="N7" s="363"/>
    </row>
    <row r="8" spans="1:14" x14ac:dyDescent="0.2">
      <c r="A8" s="283" t="s">
        <v>155</v>
      </c>
      <c r="L8" s="364"/>
      <c r="M8" s="364"/>
      <c r="N8" s="364"/>
    </row>
    <row r="9" spans="1:14" x14ac:dyDescent="0.2">
      <c r="A9" s="282" t="s">
        <v>156</v>
      </c>
      <c r="L9" s="357"/>
      <c r="M9" s="357"/>
      <c r="N9" s="357"/>
    </row>
    <row r="10" spans="1:14" x14ac:dyDescent="0.2">
      <c r="A10" s="283" t="s">
        <v>187</v>
      </c>
      <c r="L10" s="357"/>
      <c r="M10" s="357"/>
      <c r="N10" s="357"/>
    </row>
    <row r="11" spans="1:14" x14ac:dyDescent="0.2">
      <c r="A11" s="365" t="s">
        <v>188</v>
      </c>
      <c r="L11" s="357"/>
      <c r="M11" s="357"/>
      <c r="N11" s="357"/>
    </row>
    <row r="12" spans="1:14" x14ac:dyDescent="0.2">
      <c r="A12" s="282" t="s">
        <v>157</v>
      </c>
      <c r="L12" s="364"/>
      <c r="M12" s="364"/>
      <c r="N12" s="364"/>
    </row>
    <row r="13" spans="1:14" x14ac:dyDescent="0.2">
      <c r="A13" s="283" t="s">
        <v>158</v>
      </c>
      <c r="L13" s="364"/>
      <c r="M13" s="364"/>
      <c r="N13" s="364"/>
    </row>
    <row r="14" spans="1:14" x14ac:dyDescent="0.2">
      <c r="A14" s="365" t="s">
        <v>180</v>
      </c>
      <c r="L14" s="357"/>
      <c r="M14" s="357"/>
      <c r="N14" s="357"/>
    </row>
    <row r="15" spans="1:14" x14ac:dyDescent="0.2">
      <c r="A15" s="282" t="s">
        <v>159</v>
      </c>
    </row>
    <row r="16" spans="1:14" x14ac:dyDescent="0.2">
      <c r="A16" s="283" t="s">
        <v>160</v>
      </c>
    </row>
    <row r="17" spans="1:1" x14ac:dyDescent="0.2">
      <c r="A17" s="282" t="s">
        <v>184</v>
      </c>
    </row>
    <row r="18" spans="1:1" x14ac:dyDescent="0.2">
      <c r="A18" s="283" t="s">
        <v>161</v>
      </c>
    </row>
    <row r="19" spans="1:1" x14ac:dyDescent="0.2">
      <c r="A19" s="361" t="s">
        <v>181</v>
      </c>
    </row>
    <row r="20" spans="1:1" s="366" customFormat="1" x14ac:dyDescent="0.2">
      <c r="A20" s="284" t="s">
        <v>162</v>
      </c>
    </row>
    <row r="21" spans="1:1" x14ac:dyDescent="0.2">
      <c r="A21" s="283" t="s">
        <v>168</v>
      </c>
    </row>
    <row r="22" spans="1:1" x14ac:dyDescent="0.2">
      <c r="A22" s="285" t="s">
        <v>163</v>
      </c>
    </row>
    <row r="23" spans="1:1" x14ac:dyDescent="0.2">
      <c r="A23" s="286" t="s">
        <v>164</v>
      </c>
    </row>
    <row r="24" spans="1:1" x14ac:dyDescent="0.2">
      <c r="A24" s="361" t="s">
        <v>182</v>
      </c>
    </row>
    <row r="25" spans="1:1" x14ac:dyDescent="0.2">
      <c r="A25" s="282" t="s">
        <v>165</v>
      </c>
    </row>
    <row r="26" spans="1:1" x14ac:dyDescent="0.2">
      <c r="A26" s="283" t="s">
        <v>166</v>
      </c>
    </row>
    <row r="27" spans="1:1" x14ac:dyDescent="0.2">
      <c r="A27" s="361" t="s">
        <v>183</v>
      </c>
    </row>
    <row r="28" spans="1:1" x14ac:dyDescent="0.2">
      <c r="A28" s="282" t="s">
        <v>167</v>
      </c>
    </row>
    <row r="29" spans="1:1" x14ac:dyDescent="0.2">
      <c r="A29" s="283" t="s">
        <v>186</v>
      </c>
    </row>
    <row r="30" spans="1:1" x14ac:dyDescent="0.2">
      <c r="A30" s="365" t="s">
        <v>185</v>
      </c>
    </row>
    <row r="31" spans="1:1" x14ac:dyDescent="0.2">
      <c r="A31" s="318" t="s">
        <v>178</v>
      </c>
    </row>
    <row r="32" spans="1:1" x14ac:dyDescent="0.2">
      <c r="A32" s="317" t="s">
        <v>176</v>
      </c>
    </row>
  </sheetData>
  <hyperlinks>
    <hyperlink ref="A14" r:id="rId1"/>
    <hyperlink ref="A5" r:id="rId2" display="https://www.alberta.ca/highway-traffic-counts.aspx"/>
    <hyperlink ref="A24" r:id="rId3"/>
    <hyperlink ref="A30"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tabSelected="1" topLeftCell="A48" zoomScaleNormal="100" zoomScaleSheetLayoutView="124" workbookViewId="0">
      <selection activeCell="A114" sqref="A114"/>
    </sheetView>
  </sheetViews>
  <sheetFormatPr defaultColWidth="8.85546875" defaultRowHeight="15" x14ac:dyDescent="0.25"/>
  <cols>
    <col min="1" max="1" width="43.140625" style="214" customWidth="1"/>
    <col min="2" max="2" width="10.140625" style="214" customWidth="1"/>
    <col min="3" max="3" width="10.42578125" style="214" customWidth="1"/>
    <col min="4" max="4" width="10.140625" style="214" customWidth="1"/>
    <col min="5" max="5" width="10.42578125" style="214" customWidth="1"/>
    <col min="6" max="6" width="10.140625" style="214" customWidth="1"/>
    <col min="7" max="7" width="10.42578125" style="214" customWidth="1"/>
    <col min="8" max="8" width="10.5703125" style="214" customWidth="1"/>
    <col min="9" max="9" width="10.140625" style="214" customWidth="1"/>
    <col min="10" max="10" width="10.42578125" style="214" customWidth="1"/>
    <col min="11" max="11" width="10.140625" style="214" customWidth="1"/>
    <col min="12" max="12" width="10.42578125" style="214" customWidth="1"/>
    <col min="13" max="13" width="10.140625" style="214" customWidth="1"/>
    <col min="14" max="14" width="10.42578125" style="214" customWidth="1"/>
    <col min="15" max="15" width="9.140625" style="214"/>
    <col min="16" max="17" width="11.5703125" style="214" bestFit="1" customWidth="1"/>
    <col min="18" max="18" width="11.5703125" bestFit="1" customWidth="1"/>
    <col min="19" max="20" width="11.42578125" bestFit="1" customWidth="1"/>
  </cols>
  <sheetData>
    <row r="1" spans="1:17" ht="18" x14ac:dyDescent="0.25">
      <c r="A1" s="382" t="s">
        <v>189</v>
      </c>
      <c r="B1" s="382"/>
      <c r="C1" s="382"/>
      <c r="D1" s="382"/>
      <c r="E1" s="382"/>
      <c r="F1" s="382"/>
      <c r="G1" s="382"/>
      <c r="H1" s="382"/>
      <c r="I1" s="382"/>
      <c r="J1" s="382"/>
      <c r="K1" s="382"/>
      <c r="L1" s="382"/>
      <c r="M1" s="382"/>
      <c r="N1" s="382"/>
    </row>
    <row r="2" spans="1:17" ht="18" x14ac:dyDescent="0.25">
      <c r="A2" s="383" t="s">
        <v>146</v>
      </c>
      <c r="B2" s="383"/>
      <c r="C2" s="383"/>
      <c r="D2" s="383"/>
      <c r="E2" s="383"/>
      <c r="F2" s="383"/>
      <c r="G2" s="383"/>
      <c r="H2" s="383"/>
      <c r="I2" s="383"/>
      <c r="J2" s="383"/>
      <c r="K2" s="383"/>
      <c r="L2" s="383"/>
      <c r="M2" s="383"/>
      <c r="N2" s="383"/>
    </row>
    <row r="3" spans="1:17" ht="20.100000000000001" customHeight="1" x14ac:dyDescent="0.25">
      <c r="A3" s="276" t="s">
        <v>1</v>
      </c>
      <c r="B3" s="276" t="s">
        <v>2</v>
      </c>
      <c r="C3" s="276" t="s">
        <v>3</v>
      </c>
      <c r="D3" s="276" t="s">
        <v>4</v>
      </c>
      <c r="E3" s="276" t="s">
        <v>5</v>
      </c>
      <c r="F3" s="276" t="s">
        <v>6</v>
      </c>
      <c r="G3" s="276" t="s">
        <v>7</v>
      </c>
      <c r="H3" s="276" t="s">
        <v>8</v>
      </c>
      <c r="I3" s="276" t="s">
        <v>9</v>
      </c>
      <c r="J3" s="276" t="s">
        <v>10</v>
      </c>
      <c r="K3" s="276" t="s">
        <v>11</v>
      </c>
      <c r="L3" s="276" t="s">
        <v>12</v>
      </c>
      <c r="M3" s="276" t="s">
        <v>13</v>
      </c>
      <c r="N3" s="276" t="s">
        <v>14</v>
      </c>
    </row>
    <row r="4" spans="1:17" s="241" customFormat="1" ht="20.100000000000001" customHeight="1" x14ac:dyDescent="0.25">
      <c r="A4" s="367" t="s">
        <v>147</v>
      </c>
      <c r="B4" s="367"/>
      <c r="C4" s="367"/>
      <c r="D4" s="367"/>
      <c r="E4" s="367"/>
      <c r="F4" s="367"/>
      <c r="G4" s="367"/>
      <c r="H4" s="367"/>
      <c r="I4" s="367"/>
      <c r="J4" s="367"/>
      <c r="K4" s="367"/>
      <c r="L4" s="367"/>
      <c r="M4" s="367"/>
      <c r="N4" s="367"/>
      <c r="O4" s="214"/>
      <c r="P4" s="214"/>
      <c r="Q4" s="214"/>
    </row>
    <row r="5" spans="1:17" s="241" customFormat="1" ht="20.100000000000001" customHeight="1" x14ac:dyDescent="0.25">
      <c r="A5" s="277" t="s">
        <v>15</v>
      </c>
      <c r="B5" s="292">
        <v>615.70000000000005</v>
      </c>
      <c r="C5" s="292">
        <v>602.70000000000005</v>
      </c>
      <c r="D5" s="292">
        <v>657.2</v>
      </c>
      <c r="E5" s="292">
        <v>634.70000000000005</v>
      </c>
      <c r="F5" s="292">
        <v>639.1</v>
      </c>
      <c r="G5" s="292">
        <v>634.70000000000005</v>
      </c>
      <c r="H5" s="292">
        <v>702.2</v>
      </c>
      <c r="I5" s="294">
        <v>730.59799999999996</v>
      </c>
      <c r="J5" s="294">
        <v>606.71199999999999</v>
      </c>
      <c r="K5" s="292">
        <v>599.70000000000005</v>
      </c>
      <c r="L5" s="292">
        <v>584.6</v>
      </c>
      <c r="M5" s="246">
        <v>643.20000000000005</v>
      </c>
      <c r="N5" s="319">
        <v>7657.1</v>
      </c>
      <c r="O5" s="214"/>
      <c r="P5" s="214"/>
      <c r="Q5" s="214"/>
    </row>
    <row r="6" spans="1:17" s="241" customFormat="1" ht="20.100000000000001" customHeight="1" x14ac:dyDescent="0.25">
      <c r="A6" s="277" t="s">
        <v>144</v>
      </c>
      <c r="B6" s="293">
        <v>1.4E-2</v>
      </c>
      <c r="C6" s="293">
        <v>0.02</v>
      </c>
      <c r="D6" s="293">
        <v>3.5000000000000003E-2</v>
      </c>
      <c r="E6" s="293">
        <v>-5.0000000000000001E-3</v>
      </c>
      <c r="F6" s="293">
        <v>-0.03</v>
      </c>
      <c r="G6" s="293">
        <v>-4.0000000000000001E-3</v>
      </c>
      <c r="H6" s="293">
        <v>-3.5000000000000003E-2</v>
      </c>
      <c r="I6" s="293">
        <v>-7.0999999999999994E-2</v>
      </c>
      <c r="J6" s="293">
        <v>-5.6000000000000001E-2</v>
      </c>
      <c r="K6" s="293">
        <v>-5.5E-2</v>
      </c>
      <c r="L6" s="293">
        <v>-3.3000000000000002E-2</v>
      </c>
      <c r="M6" s="334">
        <v>-0.03</v>
      </c>
      <c r="N6" s="247">
        <v>-2.1999999999999999E-2</v>
      </c>
      <c r="O6" s="214"/>
      <c r="P6" s="214"/>
      <c r="Q6" s="214"/>
    </row>
    <row r="7" spans="1:17" s="241" customFormat="1" ht="20.100000000000001" customHeight="1" x14ac:dyDescent="0.25">
      <c r="A7" s="277" t="s">
        <v>17</v>
      </c>
      <c r="B7" s="292">
        <v>460.2</v>
      </c>
      <c r="C7" s="292">
        <v>444.1</v>
      </c>
      <c r="D7" s="292">
        <v>491.9</v>
      </c>
      <c r="E7" s="292">
        <v>491.4</v>
      </c>
      <c r="F7" s="294">
        <v>541</v>
      </c>
      <c r="G7" s="292">
        <v>556.20000000000005</v>
      </c>
      <c r="H7" s="294">
        <v>629.29</v>
      </c>
      <c r="I7" s="294">
        <v>648.53499999999997</v>
      </c>
      <c r="J7" s="294">
        <v>528.69399999999996</v>
      </c>
      <c r="K7" s="292">
        <v>504.2</v>
      </c>
      <c r="L7" s="292">
        <v>443.3</v>
      </c>
      <c r="M7" s="246">
        <v>496.2</v>
      </c>
      <c r="N7" s="290">
        <v>6236.5</v>
      </c>
      <c r="O7" s="214"/>
      <c r="P7" s="214"/>
      <c r="Q7" s="214"/>
    </row>
    <row r="8" spans="1:17" s="241" customFormat="1" ht="20.100000000000001" customHeight="1" x14ac:dyDescent="0.25">
      <c r="A8" s="277" t="s">
        <v>144</v>
      </c>
      <c r="B8" s="293">
        <v>8.0000000000000002E-3</v>
      </c>
      <c r="C8" s="293">
        <v>6.0000000000000001E-3</v>
      </c>
      <c r="D8" s="293">
        <v>0.03</v>
      </c>
      <c r="E8" s="293">
        <v>-3.0000000000000001E-3</v>
      </c>
      <c r="F8" s="293">
        <v>-2.8000000000000001E-2</v>
      </c>
      <c r="G8" s="293">
        <v>6.0000000000000001E-3</v>
      </c>
      <c r="H8" s="293">
        <v>-0.02</v>
      </c>
      <c r="I8" s="293">
        <v>-6.5000000000000002E-2</v>
      </c>
      <c r="J8" s="293">
        <v>-5.3999999999999999E-2</v>
      </c>
      <c r="K8" s="293">
        <v>-7.0000000000000007E-2</v>
      </c>
      <c r="L8" s="293">
        <v>-5.8000000000000003E-2</v>
      </c>
      <c r="M8" s="334">
        <v>-2.5000000000000001E-2</v>
      </c>
      <c r="N8" s="247">
        <v>-2.5000000000000001E-2</v>
      </c>
      <c r="O8" s="214"/>
      <c r="P8" s="214"/>
      <c r="Q8" s="214"/>
    </row>
    <row r="9" spans="1:17" s="241" customFormat="1" ht="20.100000000000001" customHeight="1" x14ac:dyDescent="0.25">
      <c r="A9" s="277" t="s">
        <v>18</v>
      </c>
      <c r="B9" s="292">
        <v>96.4</v>
      </c>
      <c r="C9" s="292">
        <v>101.4</v>
      </c>
      <c r="D9" s="292">
        <v>104.1</v>
      </c>
      <c r="E9" s="294">
        <v>90.96</v>
      </c>
      <c r="F9" s="292">
        <v>72.2</v>
      </c>
      <c r="G9" s="292">
        <v>59.7</v>
      </c>
      <c r="H9" s="292">
        <v>58.2</v>
      </c>
      <c r="I9" s="294">
        <v>60.927999999999997</v>
      </c>
      <c r="J9" s="294">
        <v>62.155999999999999</v>
      </c>
      <c r="K9" s="292">
        <v>81.099999999999994</v>
      </c>
      <c r="L9" s="292">
        <v>93.4</v>
      </c>
      <c r="M9" s="246">
        <v>90.4</v>
      </c>
      <c r="N9" s="290">
        <v>970.9</v>
      </c>
      <c r="O9" s="214"/>
      <c r="P9" s="214"/>
      <c r="Q9" s="214"/>
    </row>
    <row r="10" spans="1:17" s="241" customFormat="1" ht="20.100000000000001" customHeight="1" x14ac:dyDescent="0.25">
      <c r="A10" s="277" t="s">
        <v>144</v>
      </c>
      <c r="B10" s="293">
        <v>9.7000000000000003E-2</v>
      </c>
      <c r="C10" s="293">
        <v>0.112</v>
      </c>
      <c r="D10" s="293">
        <v>9.2999999999999999E-2</v>
      </c>
      <c r="E10" s="293">
        <v>8.0000000000000002E-3</v>
      </c>
      <c r="F10" s="293">
        <v>-2.8000000000000001E-2</v>
      </c>
      <c r="G10" s="293">
        <v>-0.08</v>
      </c>
      <c r="H10" s="293">
        <v>-0.14199999999999999</v>
      </c>
      <c r="I10" s="293">
        <v>-0.114</v>
      </c>
      <c r="J10" s="293">
        <v>-4.1000000000000002E-2</v>
      </c>
      <c r="K10" s="293">
        <v>0.114</v>
      </c>
      <c r="L10" s="293">
        <v>3.2000000000000001E-2</v>
      </c>
      <c r="M10" s="334">
        <v>-8.7999999999999995E-2</v>
      </c>
      <c r="N10" s="247">
        <v>4.0000000000000001E-3</v>
      </c>
      <c r="O10" s="214"/>
      <c r="P10" s="214"/>
      <c r="Q10" s="214"/>
    </row>
    <row r="11" spans="1:17" s="241" customFormat="1" ht="20.100000000000001" customHeight="1" x14ac:dyDescent="0.25">
      <c r="A11" s="277" t="s">
        <v>19</v>
      </c>
      <c r="B11" s="292">
        <v>59.2</v>
      </c>
      <c r="C11" s="294">
        <v>56.66</v>
      </c>
      <c r="D11" s="292">
        <v>61.2</v>
      </c>
      <c r="E11" s="292">
        <v>52.3</v>
      </c>
      <c r="F11" s="294">
        <v>25.96</v>
      </c>
      <c r="G11" s="292">
        <v>18.8</v>
      </c>
      <c r="H11" s="292">
        <v>19.7</v>
      </c>
      <c r="I11" s="294">
        <v>21.135000000000002</v>
      </c>
      <c r="J11" s="294">
        <v>15.862</v>
      </c>
      <c r="K11" s="292">
        <v>14.4</v>
      </c>
      <c r="L11" s="292">
        <v>47.9</v>
      </c>
      <c r="M11" s="246">
        <v>56.6</v>
      </c>
      <c r="N11" s="289">
        <v>449.7</v>
      </c>
      <c r="O11" s="214"/>
      <c r="P11" s="214"/>
      <c r="Q11" s="214"/>
    </row>
    <row r="12" spans="1:17" s="241" customFormat="1" ht="20.100000000000001" customHeight="1" x14ac:dyDescent="0.25">
      <c r="A12" s="277" t="s">
        <v>144</v>
      </c>
      <c r="B12" s="293">
        <v>-5.5E-2</v>
      </c>
      <c r="C12" s="250">
        <v>-1.9E-2</v>
      </c>
      <c r="D12" s="250">
        <v>-1.0999999999999999E-2</v>
      </c>
      <c r="E12" s="250">
        <v>-4.8000000000000001E-2</v>
      </c>
      <c r="F12" s="250">
        <v>-7.1999999999999995E-2</v>
      </c>
      <c r="G12" s="250">
        <v>-2.4E-2</v>
      </c>
      <c r="H12" s="250">
        <v>-0.14099999999999999</v>
      </c>
      <c r="I12" s="250">
        <v>-0.11</v>
      </c>
      <c r="J12" s="250">
        <v>-0.152</v>
      </c>
      <c r="K12" s="250">
        <v>-0.26400000000000001</v>
      </c>
      <c r="L12" s="250">
        <v>0.109</v>
      </c>
      <c r="M12" s="334">
        <v>2.9000000000000001E-2</v>
      </c>
      <c r="N12" s="247">
        <v>-3.7999999999999999E-2</v>
      </c>
      <c r="O12" s="214"/>
      <c r="P12" s="214"/>
      <c r="Q12" s="214"/>
    </row>
    <row r="13" spans="1:17" s="241" customFormat="1" ht="20.100000000000001" customHeight="1" x14ac:dyDescent="0.25">
      <c r="A13" s="277" t="s">
        <v>20</v>
      </c>
      <c r="B13" s="336">
        <v>1387.5</v>
      </c>
      <c r="C13" s="337">
        <v>1341</v>
      </c>
      <c r="D13" s="337">
        <v>1483.5</v>
      </c>
      <c r="E13" s="336">
        <v>1414.3</v>
      </c>
      <c r="F13" s="336">
        <v>1459.7</v>
      </c>
      <c r="G13" s="336">
        <v>1576.9</v>
      </c>
      <c r="H13" s="336">
        <v>1779.1</v>
      </c>
      <c r="I13" s="336">
        <v>1795.8</v>
      </c>
      <c r="J13" s="336">
        <v>1530.9</v>
      </c>
      <c r="K13" s="336">
        <v>1435.9</v>
      </c>
      <c r="L13" s="291">
        <v>1292.5</v>
      </c>
      <c r="M13" s="291">
        <v>1441</v>
      </c>
      <c r="N13" s="319">
        <v>17957.8</v>
      </c>
      <c r="O13" s="214"/>
      <c r="P13" s="214"/>
      <c r="Q13" s="214"/>
    </row>
    <row r="14" spans="1:17" s="241" customFormat="1" ht="20.100000000000001" customHeight="1" x14ac:dyDescent="0.25">
      <c r="A14" s="277" t="s">
        <v>144</v>
      </c>
      <c r="B14" s="293">
        <v>6.7000000000000004E-2</v>
      </c>
      <c r="C14" s="293">
        <v>6.4000000000000001E-2</v>
      </c>
      <c r="D14" s="293">
        <v>5.2999999999999999E-2</v>
      </c>
      <c r="E14" s="293">
        <v>4.3999999999999997E-2</v>
      </c>
      <c r="F14" s="293">
        <v>4.8000000000000001E-2</v>
      </c>
      <c r="G14" s="293">
        <v>4.8000000000000001E-2</v>
      </c>
      <c r="H14" s="293">
        <v>3.5999999999999997E-2</v>
      </c>
      <c r="I14" s="293">
        <v>8.0000000000000002E-3</v>
      </c>
      <c r="J14" s="293">
        <v>3.2000000000000001E-2</v>
      </c>
      <c r="K14" s="293">
        <v>2E-3</v>
      </c>
      <c r="L14" s="247">
        <v>6.0000000000000001E-3</v>
      </c>
      <c r="M14" s="247">
        <v>1.2999999999999999E-2</v>
      </c>
      <c r="N14" s="247">
        <v>3.5000000000000003E-2</v>
      </c>
      <c r="O14" s="214"/>
      <c r="P14" s="214"/>
      <c r="Q14" s="214"/>
    </row>
    <row r="15" spans="1:17" s="241" customFormat="1" ht="20.100000000000001" customHeight="1" x14ac:dyDescent="0.25">
      <c r="A15" s="277" t="s">
        <v>17</v>
      </c>
      <c r="B15" s="292">
        <v>937.6</v>
      </c>
      <c r="C15" s="292">
        <v>887.8</v>
      </c>
      <c r="D15" s="294">
        <v>971.4</v>
      </c>
      <c r="E15" s="292">
        <v>951.3</v>
      </c>
      <c r="F15" s="336">
        <v>1055.5999999999999</v>
      </c>
      <c r="G15" s="336">
        <v>1115.5999999999999</v>
      </c>
      <c r="H15" s="336">
        <v>1284.5</v>
      </c>
      <c r="I15" s="336">
        <v>1301.7</v>
      </c>
      <c r="J15" s="337">
        <v>1089.3</v>
      </c>
      <c r="K15" s="336">
        <v>1031</v>
      </c>
      <c r="L15" s="246">
        <v>880.4</v>
      </c>
      <c r="M15" s="246">
        <v>989.7</v>
      </c>
      <c r="N15" s="290">
        <v>12514</v>
      </c>
      <c r="O15" s="214"/>
      <c r="P15" s="214"/>
      <c r="Q15" s="214"/>
    </row>
    <row r="16" spans="1:17" s="241" customFormat="1" ht="20.100000000000001" customHeight="1" x14ac:dyDescent="0.25">
      <c r="A16" s="277" t="s">
        <v>144</v>
      </c>
      <c r="B16" s="293">
        <v>0.09</v>
      </c>
      <c r="C16" s="293">
        <v>6.8000000000000005E-2</v>
      </c>
      <c r="D16" s="293">
        <v>5.7000000000000002E-2</v>
      </c>
      <c r="E16" s="293">
        <v>4.5999999999999999E-2</v>
      </c>
      <c r="F16" s="293">
        <v>4.8000000000000001E-2</v>
      </c>
      <c r="G16" s="293">
        <v>2.4E-2</v>
      </c>
      <c r="H16" s="293">
        <v>4.0000000000000001E-3</v>
      </c>
      <c r="I16" s="293">
        <v>-0.02</v>
      </c>
      <c r="J16" s="293">
        <v>4.0000000000000001E-3</v>
      </c>
      <c r="K16" s="293">
        <v>-2.1000000000000001E-2</v>
      </c>
      <c r="L16" s="247">
        <v>-8.9999999999999993E-3</v>
      </c>
      <c r="M16" s="247">
        <v>4.0000000000000001E-3</v>
      </c>
      <c r="N16" s="247">
        <v>2.3E-2</v>
      </c>
      <c r="O16" s="214"/>
      <c r="P16" s="214"/>
      <c r="Q16" s="214"/>
    </row>
    <row r="17" spans="1:17" s="241" customFormat="1" ht="20.100000000000001" customHeight="1" x14ac:dyDescent="0.25">
      <c r="A17" s="277" t="s">
        <v>18</v>
      </c>
      <c r="B17" s="292">
        <v>265.8</v>
      </c>
      <c r="C17" s="337">
        <v>273.60000000000002</v>
      </c>
      <c r="D17" s="292">
        <v>317.60000000000002</v>
      </c>
      <c r="E17" s="294">
        <v>289</v>
      </c>
      <c r="F17" s="294">
        <v>270.5</v>
      </c>
      <c r="G17" s="292">
        <v>306.5</v>
      </c>
      <c r="H17" s="292">
        <v>331.9</v>
      </c>
      <c r="I17" s="294">
        <v>325.13</v>
      </c>
      <c r="J17" s="292">
        <v>295.8</v>
      </c>
      <c r="K17" s="292">
        <v>288.2</v>
      </c>
      <c r="L17" s="292">
        <v>275.3</v>
      </c>
      <c r="M17" s="246">
        <v>286.7</v>
      </c>
      <c r="N17" s="290">
        <v>851.3</v>
      </c>
      <c r="O17" s="214"/>
      <c r="P17" s="214"/>
      <c r="Q17" s="214"/>
    </row>
    <row r="18" spans="1:17" s="241" customFormat="1" ht="20.100000000000001" customHeight="1" x14ac:dyDescent="0.25">
      <c r="A18" s="277" t="s">
        <v>144</v>
      </c>
      <c r="B18" s="293">
        <v>4.4999999999999998E-2</v>
      </c>
      <c r="C18" s="293">
        <v>5.8000000000000003E-2</v>
      </c>
      <c r="D18" s="293">
        <v>6.4000000000000001E-2</v>
      </c>
      <c r="E18" s="293">
        <v>4.2000000000000003E-2</v>
      </c>
      <c r="F18" s="293">
        <v>2.7E-2</v>
      </c>
      <c r="G18" s="293">
        <v>6.3E-2</v>
      </c>
      <c r="H18" s="293">
        <v>0.10100000000000001</v>
      </c>
      <c r="I18" s="293">
        <v>0.04</v>
      </c>
      <c r="J18" s="293">
        <v>0.08</v>
      </c>
      <c r="K18" s="293">
        <v>5.2999999999999999E-2</v>
      </c>
      <c r="L18" s="293">
        <v>2.9000000000000001E-2</v>
      </c>
      <c r="M18" s="247">
        <v>5.7000000000000002E-2</v>
      </c>
      <c r="N18" s="247">
        <v>5.6000000000000001E-2</v>
      </c>
      <c r="O18" s="214"/>
      <c r="P18" s="214"/>
      <c r="Q18" s="214"/>
    </row>
    <row r="19" spans="1:17" s="241" customFormat="1" ht="20.100000000000001" customHeight="1" x14ac:dyDescent="0.25">
      <c r="A19" s="277" t="s">
        <v>19</v>
      </c>
      <c r="B19" s="292">
        <v>184.1</v>
      </c>
      <c r="C19" s="337">
        <v>179.7</v>
      </c>
      <c r="D19" s="292">
        <v>194.4</v>
      </c>
      <c r="E19" s="294">
        <v>174</v>
      </c>
      <c r="F19" s="294">
        <v>133.6</v>
      </c>
      <c r="G19" s="292">
        <v>154.80000000000001</v>
      </c>
      <c r="H19" s="292">
        <v>162.6</v>
      </c>
      <c r="I19" s="294">
        <v>168.98</v>
      </c>
      <c r="J19" s="292">
        <v>145.80000000000001</v>
      </c>
      <c r="K19" s="294">
        <v>116</v>
      </c>
      <c r="L19" s="292">
        <v>136.80000000000001</v>
      </c>
      <c r="M19" s="246">
        <v>164.6</v>
      </c>
      <c r="N19" s="290">
        <v>1916.6</v>
      </c>
      <c r="O19" s="214"/>
      <c r="P19" s="214"/>
      <c r="Q19" s="214"/>
    </row>
    <row r="20" spans="1:17" s="241" customFormat="1" ht="20.100000000000001" customHeight="1" x14ac:dyDescent="0.25">
      <c r="A20" s="277" t="s">
        <v>144</v>
      </c>
      <c r="B20" s="293">
        <v>-8.0000000000000002E-3</v>
      </c>
      <c r="C20" s="293">
        <v>5.0999999999999997E-2</v>
      </c>
      <c r="D20" s="293">
        <v>1.7000000000000001E-2</v>
      </c>
      <c r="E20" s="293">
        <v>3.5999999999999997E-2</v>
      </c>
      <c r="F20" s="293">
        <v>8.5000000000000006E-2</v>
      </c>
      <c r="G20" s="293">
        <v>0.22600000000000001</v>
      </c>
      <c r="H20" s="293">
        <v>0.191</v>
      </c>
      <c r="I20" s="293">
        <v>0.20100000000000001</v>
      </c>
      <c r="J20" s="293">
        <v>0.17299999999999999</v>
      </c>
      <c r="K20" s="293">
        <v>0.10199999999999999</v>
      </c>
      <c r="L20" s="293">
        <v>6.4000000000000001E-2</v>
      </c>
      <c r="M20" s="247">
        <v>-6.0000000000000001E-3</v>
      </c>
      <c r="N20" s="247">
        <v>8.5000000000000006E-2</v>
      </c>
      <c r="O20" s="214"/>
      <c r="P20" s="214"/>
      <c r="Q20" s="214"/>
    </row>
    <row r="21" spans="1:17" s="241" customFormat="1" ht="20.100000000000001" customHeight="1" x14ac:dyDescent="0.25">
      <c r="A21" s="277" t="s">
        <v>127</v>
      </c>
      <c r="B21" s="295">
        <v>48.896000000000001</v>
      </c>
      <c r="C21" s="254">
        <v>47.3</v>
      </c>
      <c r="D21" s="255">
        <v>50</v>
      </c>
      <c r="E21" s="254">
        <v>50.5</v>
      </c>
      <c r="F21" s="254">
        <v>50.8</v>
      </c>
      <c r="G21" s="254">
        <v>48.4</v>
      </c>
      <c r="H21" s="254">
        <v>52.7</v>
      </c>
      <c r="I21" s="254">
        <v>52.7</v>
      </c>
      <c r="J21" s="254">
        <v>48.4</v>
      </c>
      <c r="K21" s="326">
        <v>51.2</v>
      </c>
      <c r="L21" s="326">
        <v>45.9</v>
      </c>
      <c r="M21" s="326">
        <v>48.4</v>
      </c>
      <c r="N21" s="290">
        <v>595.29999999999995</v>
      </c>
      <c r="O21" s="214"/>
      <c r="P21" s="214"/>
      <c r="Q21" s="214"/>
    </row>
    <row r="22" spans="1:17" s="241" customFormat="1" ht="20.100000000000001" customHeight="1" x14ac:dyDescent="0.25">
      <c r="A22" s="277" t="s">
        <v>144</v>
      </c>
      <c r="B22" s="249">
        <v>-8.3000000000000004E-2</v>
      </c>
      <c r="C22" s="293">
        <v>-8.3000000000000004E-2</v>
      </c>
      <c r="D22" s="293">
        <v>-0.11799999999999999</v>
      </c>
      <c r="E22" s="293">
        <v>-4.7E-2</v>
      </c>
      <c r="F22" s="293">
        <v>-7.9000000000000001E-2</v>
      </c>
      <c r="G22" s="293">
        <v>-6.4000000000000001E-2</v>
      </c>
      <c r="H22" s="293">
        <v>-3.5000000000000003E-2</v>
      </c>
      <c r="I22" s="293">
        <v>-0.106</v>
      </c>
      <c r="J22" s="293">
        <v>-6.4000000000000001E-2</v>
      </c>
      <c r="K22" s="247">
        <v>-6.5000000000000002E-2</v>
      </c>
      <c r="L22" s="308">
        <v>-6.6000000000000003E-2</v>
      </c>
      <c r="M22" s="308">
        <v>-1.4E-2</v>
      </c>
      <c r="N22" s="248">
        <v>-7.0000000000000007E-2</v>
      </c>
      <c r="O22" s="214"/>
      <c r="P22" s="214"/>
      <c r="Q22" s="214"/>
    </row>
    <row r="23" spans="1:17" ht="20.100000000000001" customHeight="1" x14ac:dyDescent="0.25">
      <c r="A23" s="367" t="s">
        <v>173</v>
      </c>
      <c r="B23" s="367"/>
      <c r="C23" s="367"/>
      <c r="D23" s="367"/>
      <c r="E23" s="367"/>
      <c r="F23" s="367"/>
      <c r="G23" s="367"/>
      <c r="H23" s="367"/>
      <c r="I23" s="367"/>
      <c r="J23" s="367"/>
      <c r="K23" s="367"/>
      <c r="L23" s="367"/>
      <c r="M23" s="367"/>
      <c r="N23" s="367"/>
      <c r="Q23" s="217"/>
    </row>
    <row r="24" spans="1:17" ht="20.100000000000001" customHeight="1" x14ac:dyDescent="0.25">
      <c r="A24" s="277" t="s">
        <v>128</v>
      </c>
      <c r="B24" s="303">
        <v>58.2</v>
      </c>
      <c r="C24" s="322">
        <v>52.892000000000003</v>
      </c>
      <c r="D24" s="322">
        <v>64.852000000000004</v>
      </c>
      <c r="E24" s="322">
        <v>71.55</v>
      </c>
      <c r="F24" s="329">
        <v>79.5</v>
      </c>
      <c r="G24" s="329">
        <v>86.1</v>
      </c>
      <c r="H24" s="255">
        <v>107.9</v>
      </c>
      <c r="I24" s="255">
        <v>113.553</v>
      </c>
      <c r="J24" s="255">
        <v>80.599999999999994</v>
      </c>
      <c r="K24" s="338">
        <v>78.900000000000006</v>
      </c>
      <c r="L24" s="338">
        <v>66.7</v>
      </c>
      <c r="M24" s="338">
        <v>72.400000000000006</v>
      </c>
      <c r="N24" s="255">
        <f>SUM(B24:M24)</f>
        <v>933.14700000000005</v>
      </c>
      <c r="P24" s="218"/>
      <c r="Q24" s="240"/>
    </row>
    <row r="25" spans="1:17" ht="20.100000000000001" customHeight="1" x14ac:dyDescent="0.25">
      <c r="A25" s="277" t="s">
        <v>144</v>
      </c>
      <c r="B25" s="304">
        <v>-1.8549747048903775E-2</v>
      </c>
      <c r="C25" s="304">
        <f>C24/'[1]2018'!C24-1</f>
        <v>-6.4851485148514798E-2</v>
      </c>
      <c r="D25" s="304">
        <f>D24/'[1]2018'!D24-1</f>
        <v>-6.647673314339908E-3</v>
      </c>
      <c r="E25" s="304">
        <f>E24/'[1]2018'!E24-1</f>
        <v>2.5365434221840122E-2</v>
      </c>
      <c r="F25" s="304">
        <v>-1.8881895594224374E-2</v>
      </c>
      <c r="G25" s="304">
        <v>-3.8181187087817925E-3</v>
      </c>
      <c r="H25" s="257">
        <f>H24/'[2]2018'!H24-1</f>
        <v>-1.03641199669815E-2</v>
      </c>
      <c r="I25" s="257">
        <f>I24/'[2]2018'!I24-1</f>
        <v>1.7226552002149953E-2</v>
      </c>
      <c r="J25" s="257">
        <f>J24/'[3]2018'!J24-1</f>
        <v>-1.910672995010354E-2</v>
      </c>
      <c r="K25" s="257">
        <f>K24/'[3]2018'!K24-1</f>
        <v>1.5444015444015413E-2</v>
      </c>
      <c r="L25" s="257">
        <f>L24/'[4]2018'!L24-1</f>
        <v>9.0771558245084094E-3</v>
      </c>
      <c r="M25" s="257">
        <f>M24/'[5]2018'!M24-1</f>
        <v>1.1173184357541999E-2</v>
      </c>
      <c r="N25" s="257">
        <f>N24/'[5]2018'!O24-1</f>
        <v>-3.7037590645473406E-3</v>
      </c>
      <c r="O25" s="219"/>
      <c r="P25" s="220"/>
      <c r="Q25" s="220"/>
    </row>
    <row r="26" spans="1:17" ht="20.100000000000001" customHeight="1" x14ac:dyDescent="0.25">
      <c r="A26" s="277" t="s">
        <v>23</v>
      </c>
      <c r="B26" s="303">
        <v>572.1</v>
      </c>
      <c r="C26" s="322">
        <v>460.79599999999999</v>
      </c>
      <c r="D26" s="322">
        <v>631.03599999999994</v>
      </c>
      <c r="E26" s="322">
        <v>601.20000000000005</v>
      </c>
      <c r="F26" s="303">
        <v>711.2</v>
      </c>
      <c r="G26" s="329">
        <v>832.29</v>
      </c>
      <c r="H26" s="331">
        <v>1061.7809999999999</v>
      </c>
      <c r="I26" s="335">
        <v>1119.8440000000001</v>
      </c>
      <c r="J26" s="255">
        <v>764</v>
      </c>
      <c r="K26" s="339">
        <v>607.197</v>
      </c>
      <c r="L26" s="338">
        <v>514.79999999999995</v>
      </c>
      <c r="M26" s="338">
        <v>593.79999999999995</v>
      </c>
      <c r="N26" s="331">
        <f>SUM(B26:M26)</f>
        <v>8470.0439999999999</v>
      </c>
      <c r="P26" s="220"/>
      <c r="Q26" s="221"/>
    </row>
    <row r="27" spans="1:17" ht="20.100000000000001" customHeight="1" x14ac:dyDescent="0.25">
      <c r="A27" s="277" t="s">
        <v>144</v>
      </c>
      <c r="B27" s="304">
        <v>3.3230991511648898E-2</v>
      </c>
      <c r="C27" s="304">
        <f>C26/'[1]2018'!C26-1</f>
        <v>-5.3923541247484885E-2</v>
      </c>
      <c r="D27" s="304">
        <f>D26/'[1]2018'!D26-1</f>
        <v>6.4700036612793443E-2</v>
      </c>
      <c r="E27" s="304">
        <f>E26/'[1]2018'!E26-1</f>
        <v>2.3144996596323963E-2</v>
      </c>
      <c r="F27" s="304">
        <v>-3.1194660128047946E-2</v>
      </c>
      <c r="G27" s="304">
        <v>4.4147534813699485E-2</v>
      </c>
      <c r="H27" s="257">
        <f>H26/'[2]2018'!H26-1</f>
        <v>4.5321775181372814E-4</v>
      </c>
      <c r="I27" s="257">
        <f>I26/'[2]2018'!I26-1</f>
        <v>0.11660584305514021</v>
      </c>
      <c r="J27" s="257">
        <f>J26/'[3]2018'!J26-1</f>
        <v>5.4302076864693349E-2</v>
      </c>
      <c r="K27" s="257">
        <f>K26/'[3]2018'!K26-1</f>
        <v>5.0150466966447427E-2</v>
      </c>
      <c r="L27" s="257">
        <f>L26/'[4]2018'!L26-1</f>
        <v>2.386634844868718E-2</v>
      </c>
      <c r="M27" s="257">
        <f>M26/'[5]2018'!M26-1</f>
        <v>3.0405405405404817E-3</v>
      </c>
      <c r="N27" s="257">
        <f>N26/'[5]2018'!O26-1</f>
        <v>3.1159230001976068E-2</v>
      </c>
      <c r="P27" s="220"/>
      <c r="Q27" s="220"/>
    </row>
    <row r="28" spans="1:17" ht="20.100000000000001" customHeight="1" x14ac:dyDescent="0.25">
      <c r="A28" s="277" t="s">
        <v>81</v>
      </c>
      <c r="B28" s="303">
        <v>98.6</v>
      </c>
      <c r="C28" s="322">
        <v>81.367999999999995</v>
      </c>
      <c r="D28" s="322">
        <v>131.22300000000001</v>
      </c>
      <c r="E28" s="322">
        <v>140.31</v>
      </c>
      <c r="F28" s="303">
        <v>188.2</v>
      </c>
      <c r="G28" s="303">
        <v>194.6</v>
      </c>
      <c r="H28" s="255">
        <v>274.31799999999998</v>
      </c>
      <c r="I28" s="255">
        <v>265.08100000000002</v>
      </c>
      <c r="J28" s="255">
        <v>169.35</v>
      </c>
      <c r="K28" s="339">
        <v>119.69</v>
      </c>
      <c r="L28" s="338">
        <v>89.2</v>
      </c>
      <c r="M28" s="338">
        <v>108.7</v>
      </c>
      <c r="N28" s="331">
        <f>SUM(B28:M28)</f>
        <v>1860.6400000000003</v>
      </c>
      <c r="P28" s="222"/>
      <c r="Q28" s="222"/>
    </row>
    <row r="29" spans="1:17" ht="20.100000000000001" customHeight="1" x14ac:dyDescent="0.25">
      <c r="A29" s="277" t="s">
        <v>144</v>
      </c>
      <c r="B29" s="304">
        <v>6.8255687973997725E-2</v>
      </c>
      <c r="C29" s="304">
        <f>C28/'[1]2018'!C28-1</f>
        <v>-3.0687124749833261E-2</v>
      </c>
      <c r="D29" s="304">
        <f>D28/'[1]2018'!D28-1</f>
        <v>0.14936498204431992</v>
      </c>
      <c r="E29" s="304">
        <f>E28/'[1]2018'!E28-1</f>
        <v>0.11916726489590812</v>
      </c>
      <c r="F29" s="304">
        <v>0.1096698113207546</v>
      </c>
      <c r="G29" s="304">
        <v>5.9335873707131226E-2</v>
      </c>
      <c r="H29" s="257">
        <f>H28/'[2]2018'!H28-1</f>
        <v>8.4689600632660955E-2</v>
      </c>
      <c r="I29" s="257">
        <f>I28/'[2]2018'!I28-1</f>
        <v>1.0217225609756353E-2</v>
      </c>
      <c r="J29" s="257">
        <f>J28/'[3]2018'!J28-1</f>
        <v>-2.3356401384083125E-2</v>
      </c>
      <c r="K29" s="257">
        <f>K28/'[3]2018'!K28-1</f>
        <v>-0.10344569288389516</v>
      </c>
      <c r="L29" s="257">
        <f>L28/'[4]2018'!L28-1</f>
        <v>-4.1890440386680883E-2</v>
      </c>
      <c r="M29" s="257">
        <f>M28/'[5]2018'!M28-1</f>
        <v>4.2186001917545513E-2</v>
      </c>
      <c r="N29" s="257">
        <f>N28/'[5]2018'!O28-1</f>
        <v>4.0228458464435457E-2</v>
      </c>
      <c r="P29" s="220"/>
      <c r="Q29" s="220"/>
    </row>
    <row r="30" spans="1:17" ht="20.100000000000001" customHeight="1" x14ac:dyDescent="0.25">
      <c r="A30" s="277" t="s">
        <v>24</v>
      </c>
      <c r="B30" s="303">
        <v>146.80000000000001</v>
      </c>
      <c r="C30" s="322">
        <v>133.756</v>
      </c>
      <c r="D30" s="322">
        <v>162.53299999999999</v>
      </c>
      <c r="E30" s="322">
        <v>165.3</v>
      </c>
      <c r="F30" s="303">
        <v>178.5</v>
      </c>
      <c r="G30" s="303">
        <v>169.2</v>
      </c>
      <c r="H30" s="255">
        <v>188.60400000000001</v>
      </c>
      <c r="I30" s="255">
        <v>191.76599999999999</v>
      </c>
      <c r="J30" s="255">
        <v>167.67</v>
      </c>
      <c r="K30" s="339">
        <v>174.56</v>
      </c>
      <c r="L30" s="338">
        <v>159.4</v>
      </c>
      <c r="M30" s="338">
        <v>158</v>
      </c>
      <c r="N30" s="331">
        <f>SUM(B30:M30)</f>
        <v>1996.0890000000004</v>
      </c>
      <c r="P30" s="222"/>
      <c r="Q30" s="222"/>
    </row>
    <row r="31" spans="1:17" ht="20.100000000000001" customHeight="1" x14ac:dyDescent="0.25">
      <c r="A31" s="277" t="s">
        <v>144</v>
      </c>
      <c r="B31" s="304">
        <v>-1.5425888665325127E-2</v>
      </c>
      <c r="C31" s="304">
        <f>C30/'[1]2018'!C30-1</f>
        <v>-5.3309552120491599E-2</v>
      </c>
      <c r="D31" s="304">
        <f>D30/'[1]2018'!D30-1</f>
        <v>2.7233542319749171E-2</v>
      </c>
      <c r="E31" s="304">
        <f>E30/'[1]2018'!E30-1</f>
        <v>2.4353969139245146E-2</v>
      </c>
      <c r="F31" s="304">
        <v>-2.2358859698156097E-3</v>
      </c>
      <c r="G31" s="304">
        <v>-3.9727582292849006E-2</v>
      </c>
      <c r="H31" s="257">
        <f>H30/'[2]2018'!H30-1</f>
        <v>3.2127659574467948E-3</v>
      </c>
      <c r="I31" s="257">
        <f>I30/'[2]2018'!I30-1</f>
        <v>-2.5579268292682977E-2</v>
      </c>
      <c r="J31" s="257">
        <f>J30/'[3]2018'!J30-1</f>
        <v>-1.7750439367311133E-2</v>
      </c>
      <c r="K31" s="257">
        <f>K30/'[3]2018'!K30-1</f>
        <v>-1.8222722159730087E-2</v>
      </c>
      <c r="L31" s="257">
        <f>L30/'[4]2018'!L30-1</f>
        <v>-6.2344139650872821E-3</v>
      </c>
      <c r="M31" s="257">
        <f>M30/'[5]2018'!M30-1</f>
        <v>-5.6639395846445062E-3</v>
      </c>
      <c r="N31" s="257">
        <f>N30/'[5]2018'!O30-1</f>
        <v>-1.0701884637915993E-2</v>
      </c>
      <c r="P31" s="220"/>
      <c r="Q31" s="220"/>
    </row>
    <row r="32" spans="1:17" ht="20.100000000000001" customHeight="1" x14ac:dyDescent="0.25">
      <c r="A32" s="367" t="s">
        <v>197</v>
      </c>
      <c r="B32" s="367"/>
      <c r="C32" s="367"/>
      <c r="D32" s="367"/>
      <c r="E32" s="367"/>
      <c r="F32" s="367"/>
      <c r="G32" s="367"/>
      <c r="H32" s="367"/>
      <c r="I32" s="367"/>
      <c r="J32" s="367"/>
      <c r="K32" s="367"/>
      <c r="L32" s="367"/>
      <c r="M32" s="367"/>
      <c r="N32" s="367"/>
      <c r="P32" s="223"/>
      <c r="Q32" s="223"/>
    </row>
    <row r="33" spans="1:22" ht="20.100000000000001" customHeight="1" x14ac:dyDescent="0.25">
      <c r="A33" s="277" t="s">
        <v>26</v>
      </c>
      <c r="B33" s="253">
        <v>199.06899999999999</v>
      </c>
      <c r="C33" s="258"/>
      <c r="D33" s="259"/>
      <c r="E33" s="258"/>
      <c r="F33" s="258"/>
      <c r="G33" s="258"/>
      <c r="H33" s="259"/>
      <c r="I33" s="258"/>
      <c r="J33" s="259"/>
      <c r="K33" s="258"/>
      <c r="L33" s="258"/>
      <c r="M33" s="258"/>
      <c r="N33" s="320">
        <v>199.06899999999999</v>
      </c>
      <c r="O33" s="224"/>
      <c r="P33" s="225"/>
      <c r="Q33" s="239"/>
      <c r="R33" s="3"/>
    </row>
    <row r="34" spans="1:22" ht="20.100000000000001" customHeight="1" x14ac:dyDescent="0.25">
      <c r="A34" s="277" t="s">
        <v>191</v>
      </c>
      <c r="B34" s="321">
        <f>B33/'[6]2019'!B33-1</f>
        <v>-4.3406598687182329E-2</v>
      </c>
      <c r="C34" s="260"/>
      <c r="D34" s="260"/>
      <c r="E34" s="260"/>
      <c r="F34" s="260"/>
      <c r="G34" s="260"/>
      <c r="H34" s="260"/>
      <c r="I34" s="260"/>
      <c r="J34" s="260"/>
      <c r="K34" s="260"/>
      <c r="L34" s="260"/>
      <c r="M34" s="260"/>
      <c r="N34" s="321">
        <v>-4.3406598687182329E-2</v>
      </c>
      <c r="O34" s="216"/>
      <c r="P34" s="226"/>
      <c r="Q34" s="223"/>
      <c r="R34" s="2"/>
    </row>
    <row r="35" spans="1:22" ht="20.100000000000001" customHeight="1" x14ac:dyDescent="0.25">
      <c r="A35" s="277" t="s">
        <v>27</v>
      </c>
      <c r="B35" s="253">
        <v>61.417000000000002</v>
      </c>
      <c r="C35" s="258"/>
      <c r="D35" s="258"/>
      <c r="E35" s="258"/>
      <c r="F35" s="258"/>
      <c r="G35" s="258"/>
      <c r="H35" s="325"/>
      <c r="I35" s="258"/>
      <c r="J35" s="258"/>
      <c r="K35" s="258"/>
      <c r="L35" s="258"/>
      <c r="M35" s="255"/>
      <c r="N35" s="320">
        <v>61.417000000000002</v>
      </c>
      <c r="P35" s="216"/>
    </row>
    <row r="36" spans="1:22" ht="20.100000000000001" customHeight="1" x14ac:dyDescent="0.25">
      <c r="A36" s="277" t="s">
        <v>191</v>
      </c>
      <c r="B36" s="248">
        <f>B35/'[6]2019'!B35-1</f>
        <v>9.6869251513582055E-2</v>
      </c>
      <c r="C36" s="249"/>
      <c r="D36" s="249"/>
      <c r="E36" s="249"/>
      <c r="F36" s="249"/>
      <c r="G36" s="249"/>
      <c r="H36" s="249"/>
      <c r="I36" s="249"/>
      <c r="J36" s="249"/>
      <c r="K36" s="249"/>
      <c r="L36" s="249"/>
      <c r="M36" s="249"/>
      <c r="N36" s="311">
        <v>9.6869251513582055E-2</v>
      </c>
    </row>
    <row r="37" spans="1:22" ht="20.100000000000001" customHeight="1" x14ac:dyDescent="0.25">
      <c r="A37" s="277" t="s">
        <v>28</v>
      </c>
      <c r="B37" s="258"/>
      <c r="C37" s="258"/>
      <c r="D37" s="258"/>
      <c r="E37" s="258"/>
      <c r="F37" s="258"/>
      <c r="G37" s="258"/>
      <c r="H37" s="258"/>
      <c r="I37" s="258"/>
      <c r="J37" s="258"/>
      <c r="K37" s="258"/>
      <c r="L37" s="310"/>
      <c r="M37" s="255"/>
      <c r="N37" s="258"/>
      <c r="P37" s="227"/>
      <c r="Q37" s="228"/>
    </row>
    <row r="38" spans="1:22" ht="20.100000000000001" customHeight="1" x14ac:dyDescent="0.25">
      <c r="A38" s="277" t="s">
        <v>191</v>
      </c>
      <c r="B38" s="251"/>
      <c r="C38" s="251"/>
      <c r="D38" s="251"/>
      <c r="E38" s="251"/>
      <c r="F38" s="251"/>
      <c r="G38" s="251"/>
      <c r="H38" s="251"/>
      <c r="I38" s="251"/>
      <c r="J38" s="251"/>
      <c r="K38" s="251"/>
      <c r="L38" s="251"/>
      <c r="M38" s="251"/>
      <c r="N38" s="249"/>
    </row>
    <row r="39" spans="1:22" s="1" customFormat="1" ht="20.100000000000001" customHeight="1" x14ac:dyDescent="0.25">
      <c r="A39" s="277" t="s">
        <v>77</v>
      </c>
      <c r="B39" s="253">
        <v>13.704000000000001</v>
      </c>
      <c r="C39" s="258"/>
      <c r="D39" s="258"/>
      <c r="E39" s="258"/>
      <c r="F39" s="258"/>
      <c r="G39" s="258"/>
      <c r="H39" s="258"/>
      <c r="I39" s="258"/>
      <c r="J39" s="258"/>
      <c r="K39" s="258"/>
      <c r="L39" s="258"/>
      <c r="M39" s="258"/>
      <c r="N39" s="253">
        <v>13.704000000000001</v>
      </c>
      <c r="O39" s="214"/>
      <c r="P39" s="214"/>
      <c r="Q39" s="214"/>
    </row>
    <row r="40" spans="1:22" s="1" customFormat="1" ht="20.100000000000001" customHeight="1" x14ac:dyDescent="0.25">
      <c r="A40" s="277" t="s">
        <v>191</v>
      </c>
      <c r="B40" s="321">
        <f>B39/'[6]2019'!B39-1</f>
        <v>-2.4348568987612063E-2</v>
      </c>
      <c r="C40" s="260"/>
      <c r="D40" s="260"/>
      <c r="E40" s="260"/>
      <c r="F40" s="251"/>
      <c r="G40" s="251"/>
      <c r="H40" s="251"/>
      <c r="I40" s="251"/>
      <c r="J40" s="251"/>
      <c r="K40" s="251"/>
      <c r="L40" s="251"/>
      <c r="M40" s="260"/>
      <c r="N40" s="321">
        <v>-2.4348568987612063E-2</v>
      </c>
      <c r="O40" s="214"/>
      <c r="P40" s="214"/>
      <c r="Q40" s="214"/>
    </row>
    <row r="41" spans="1:22" s="1" customFormat="1" ht="20.100000000000001" customHeight="1" x14ac:dyDescent="0.25">
      <c r="A41" s="277" t="s">
        <v>78</v>
      </c>
      <c r="B41" s="348">
        <v>2.1999999999999999E-2</v>
      </c>
      <c r="C41" s="262"/>
      <c r="D41" s="262"/>
      <c r="E41" s="288"/>
      <c r="F41" s="288"/>
      <c r="G41" s="288"/>
      <c r="H41" s="288"/>
      <c r="I41" s="288"/>
      <c r="J41" s="288"/>
      <c r="K41" s="262"/>
      <c r="L41" s="288"/>
      <c r="M41" s="288"/>
      <c r="N41" s="323">
        <v>2.1999999999999999E-2</v>
      </c>
      <c r="O41" s="214"/>
      <c r="P41" s="214"/>
      <c r="Q41" s="214"/>
    </row>
    <row r="42" spans="1:22" s="1" customFormat="1" ht="20.100000000000001" customHeight="1" x14ac:dyDescent="0.25">
      <c r="A42" s="277" t="s">
        <v>191</v>
      </c>
      <c r="B42" s="311">
        <f>B41/'[6]2019'!B41-1</f>
        <v>-0.18518518518518523</v>
      </c>
      <c r="C42" s="261"/>
      <c r="D42" s="261"/>
      <c r="E42" s="260"/>
      <c r="F42" s="251"/>
      <c r="G42" s="251"/>
      <c r="H42" s="251"/>
      <c r="I42" s="251"/>
      <c r="J42" s="251"/>
      <c r="K42" s="251"/>
      <c r="L42" s="251"/>
      <c r="M42" s="251"/>
      <c r="N42" s="321">
        <v>-0.18518518518518523</v>
      </c>
      <c r="O42" s="214"/>
      <c r="P42" s="214"/>
      <c r="Q42" s="215"/>
    </row>
    <row r="43" spans="1:22" ht="20.100000000000001" customHeight="1" x14ac:dyDescent="0.25">
      <c r="A43" s="379" t="s">
        <v>196</v>
      </c>
      <c r="B43" s="380"/>
      <c r="C43" s="380"/>
      <c r="D43" s="380"/>
      <c r="E43" s="380"/>
      <c r="F43" s="380"/>
      <c r="G43" s="380"/>
      <c r="H43" s="380"/>
      <c r="I43" s="380"/>
      <c r="J43" s="380"/>
      <c r="K43" s="380"/>
      <c r="L43" s="380"/>
      <c r="M43" s="380"/>
      <c r="N43" s="381"/>
      <c r="Q43" s="215"/>
    </row>
    <row r="44" spans="1:22" ht="20.100000000000001" customHeight="1" x14ac:dyDescent="0.25">
      <c r="A44" s="278" t="s">
        <v>29</v>
      </c>
      <c r="B44" s="326">
        <v>156.6</v>
      </c>
      <c r="C44" s="264"/>
      <c r="D44" s="296"/>
      <c r="E44" s="263"/>
      <c r="F44" s="255"/>
      <c r="G44" s="264"/>
      <c r="H44" s="263"/>
      <c r="I44" s="264"/>
      <c r="J44" s="264"/>
      <c r="K44" s="263"/>
      <c r="L44" s="264"/>
      <c r="M44" s="256"/>
      <c r="N44" s="342">
        <f>AVERAGE(B44:M44)</f>
        <v>156.6</v>
      </c>
      <c r="O44" s="216"/>
      <c r="R44" s="209"/>
      <c r="S44" s="209"/>
      <c r="T44" s="209"/>
      <c r="U44" s="210"/>
      <c r="V44" s="210"/>
    </row>
    <row r="45" spans="1:22" ht="20.100000000000001" customHeight="1" x14ac:dyDescent="0.25">
      <c r="A45" s="278" t="s">
        <v>191</v>
      </c>
      <c r="B45" s="343">
        <v>9.7000000000000003E-2</v>
      </c>
      <c r="C45" s="250"/>
      <c r="D45" s="297"/>
      <c r="E45" s="252"/>
      <c r="F45" s="252"/>
      <c r="G45" s="252"/>
      <c r="H45" s="252"/>
      <c r="I45" s="252"/>
      <c r="J45" s="252"/>
      <c r="K45" s="252"/>
      <c r="L45" s="252"/>
      <c r="M45" s="343"/>
      <c r="N45" s="343">
        <v>9.7000000000000003E-2</v>
      </c>
      <c r="Q45" s="229"/>
      <c r="R45" s="211"/>
      <c r="S45" s="212"/>
      <c r="T45" s="210"/>
      <c r="U45" s="210"/>
      <c r="V45" s="210"/>
    </row>
    <row r="46" spans="1:22" s="1" customFormat="1" ht="20.100000000000001" customHeight="1" x14ac:dyDescent="0.25">
      <c r="A46" s="384" t="s">
        <v>88</v>
      </c>
      <c r="B46" s="385"/>
      <c r="C46" s="385"/>
      <c r="D46" s="385"/>
      <c r="E46" s="385"/>
      <c r="F46" s="385"/>
      <c r="G46" s="385"/>
      <c r="H46" s="385"/>
      <c r="I46" s="385"/>
      <c r="J46" s="385"/>
      <c r="K46" s="385"/>
      <c r="L46" s="385"/>
      <c r="M46" s="385"/>
      <c r="N46" s="386"/>
      <c r="O46" s="214"/>
      <c r="P46" s="214"/>
      <c r="Q46" s="230"/>
      <c r="R46" s="210"/>
      <c r="S46" s="210"/>
      <c r="T46" s="210"/>
      <c r="U46" s="210"/>
      <c r="V46" s="210"/>
    </row>
    <row r="47" spans="1:22" ht="20.100000000000001" customHeight="1" x14ac:dyDescent="0.25">
      <c r="A47" s="367" t="s">
        <v>169</v>
      </c>
      <c r="B47" s="367"/>
      <c r="C47" s="367"/>
      <c r="D47" s="367"/>
      <c r="E47" s="367"/>
      <c r="F47" s="367"/>
      <c r="G47" s="367"/>
      <c r="H47" s="367"/>
      <c r="I47" s="367"/>
      <c r="J47" s="367"/>
      <c r="K47" s="367"/>
      <c r="L47" s="367"/>
      <c r="M47" s="367"/>
      <c r="N47" s="367"/>
      <c r="Q47" s="223"/>
      <c r="R47" s="210"/>
      <c r="S47" s="210"/>
      <c r="T47" s="210"/>
      <c r="U47" s="210"/>
      <c r="V47" s="210"/>
    </row>
    <row r="48" spans="1:22" s="5" customFormat="1" ht="20.100000000000001" customHeight="1" x14ac:dyDescent="0.25">
      <c r="A48" s="276" t="s">
        <v>1</v>
      </c>
      <c r="B48" s="276" t="s">
        <v>2</v>
      </c>
      <c r="C48" s="276" t="s">
        <v>3</v>
      </c>
      <c r="D48" s="276" t="s">
        <v>4</v>
      </c>
      <c r="E48" s="276" t="s">
        <v>5</v>
      </c>
      <c r="F48" s="276" t="s">
        <v>6</v>
      </c>
      <c r="G48" s="276" t="s">
        <v>7</v>
      </c>
      <c r="H48" s="276" t="s">
        <v>8</v>
      </c>
      <c r="I48" s="276" t="s">
        <v>9</v>
      </c>
      <c r="J48" s="276" t="s">
        <v>10</v>
      </c>
      <c r="K48" s="276" t="s">
        <v>11</v>
      </c>
      <c r="L48" s="276" t="s">
        <v>12</v>
      </c>
      <c r="M48" s="276" t="s">
        <v>13</v>
      </c>
      <c r="N48" s="276" t="s">
        <v>14</v>
      </c>
      <c r="O48" s="214"/>
      <c r="P48" s="214"/>
      <c r="Q48" s="223"/>
      <c r="R48" s="210"/>
      <c r="S48" s="210"/>
      <c r="T48" s="210"/>
      <c r="U48" s="210"/>
      <c r="V48" s="210"/>
    </row>
    <row r="49" spans="1:17" ht="20.100000000000001" customHeight="1" x14ac:dyDescent="0.25">
      <c r="A49" s="277" t="s">
        <v>30</v>
      </c>
      <c r="B49" s="252">
        <v>0.48299999999999998</v>
      </c>
      <c r="C49" s="252">
        <v>0.55900000000000005</v>
      </c>
      <c r="D49" s="305">
        <v>0.60599999999999998</v>
      </c>
      <c r="E49" s="252">
        <v>0.59599999999999997</v>
      </c>
      <c r="F49" s="252">
        <v>0.58599999999999997</v>
      </c>
      <c r="G49" s="293">
        <v>0.61</v>
      </c>
      <c r="H49" s="252">
        <v>0.57499999999999996</v>
      </c>
      <c r="I49" s="252">
        <v>0.56200000000000006</v>
      </c>
      <c r="J49" s="252">
        <v>0.54500000000000004</v>
      </c>
      <c r="K49" s="252">
        <v>0.54100000000000004</v>
      </c>
      <c r="L49" s="252">
        <v>0.56599999999999995</v>
      </c>
      <c r="M49" s="343">
        <v>0.439</v>
      </c>
      <c r="N49" s="343">
        <v>0.55500000000000005</v>
      </c>
      <c r="O49" s="231"/>
      <c r="P49" s="232"/>
      <c r="Q49" s="231"/>
    </row>
    <row r="50" spans="1:17" ht="20.100000000000001" customHeight="1" x14ac:dyDescent="0.25">
      <c r="A50" s="279" t="s">
        <v>170</v>
      </c>
      <c r="B50" s="255">
        <v>0.7</v>
      </c>
      <c r="C50" s="254">
        <v>0.1</v>
      </c>
      <c r="D50" s="306">
        <v>-1.1000000000000001</v>
      </c>
      <c r="E50" s="255">
        <v>-5.4</v>
      </c>
      <c r="F50" s="254">
        <v>-4.5</v>
      </c>
      <c r="G50" s="294">
        <v>2.2000000000000002</v>
      </c>
      <c r="H50" s="254">
        <v>1.6</v>
      </c>
      <c r="I50" s="254">
        <v>-6.5</v>
      </c>
      <c r="J50" s="255">
        <v>-5.3</v>
      </c>
      <c r="K50" s="254">
        <v>-5.6</v>
      </c>
      <c r="L50" s="254">
        <v>-8.9</v>
      </c>
      <c r="M50" s="326">
        <v>-4.5</v>
      </c>
      <c r="N50" s="256">
        <v>-3.2</v>
      </c>
      <c r="P50" s="233"/>
    </row>
    <row r="51" spans="1:17" ht="20.100000000000001" customHeight="1" x14ac:dyDescent="0.25">
      <c r="A51" s="279" t="s">
        <v>129</v>
      </c>
      <c r="B51" s="298">
        <v>125.44</v>
      </c>
      <c r="C51" s="298">
        <v>128.51</v>
      </c>
      <c r="D51" s="307">
        <v>129.38</v>
      </c>
      <c r="E51" s="298">
        <v>128.79</v>
      </c>
      <c r="F51" s="298">
        <v>126.62</v>
      </c>
      <c r="G51" s="327">
        <v>125.26</v>
      </c>
      <c r="H51" s="330">
        <v>122.22</v>
      </c>
      <c r="I51" s="298">
        <v>121.7</v>
      </c>
      <c r="J51" s="298">
        <v>130.03</v>
      </c>
      <c r="K51" s="298">
        <v>127.18</v>
      </c>
      <c r="L51" s="298">
        <v>127.98</v>
      </c>
      <c r="M51" s="352">
        <v>121.97</v>
      </c>
      <c r="N51" s="352">
        <v>126.28</v>
      </c>
    </row>
    <row r="52" spans="1:17" ht="20.100000000000001" customHeight="1" x14ac:dyDescent="0.25">
      <c r="A52" s="279" t="s">
        <v>171</v>
      </c>
      <c r="B52" s="257">
        <v>-1.2E-2</v>
      </c>
      <c r="C52" s="257">
        <v>-0.01</v>
      </c>
      <c r="D52" s="257">
        <v>-1.9E-2</v>
      </c>
      <c r="E52" s="257">
        <v>8.0000000000000002E-3</v>
      </c>
      <c r="F52" s="257">
        <v>-0.04</v>
      </c>
      <c r="G52" s="257">
        <v>-4.2000000000000003E-2</v>
      </c>
      <c r="H52" s="257">
        <v>-1.4E-2</v>
      </c>
      <c r="I52" s="257">
        <v>-0.02</v>
      </c>
      <c r="J52" s="257">
        <v>2.5000000000000001E-2</v>
      </c>
      <c r="K52" s="257">
        <v>-1.2999999999999999E-2</v>
      </c>
      <c r="L52" s="257">
        <v>-7.0999999999999994E-2</v>
      </c>
      <c r="M52" s="308">
        <v>-1.4999999999999999E-2</v>
      </c>
      <c r="N52" s="308">
        <v>-0.02</v>
      </c>
    </row>
    <row r="53" spans="1:17" ht="20.100000000000001" customHeight="1" x14ac:dyDescent="0.25">
      <c r="A53" s="279" t="s">
        <v>32</v>
      </c>
      <c r="B53" s="298">
        <v>60.56</v>
      </c>
      <c r="C53" s="298">
        <v>71.900000000000006</v>
      </c>
      <c r="D53" s="298">
        <v>78.41</v>
      </c>
      <c r="E53" s="298">
        <v>76.819999999999993</v>
      </c>
      <c r="F53" s="298">
        <v>74.209999999999994</v>
      </c>
      <c r="G53" s="298">
        <v>76.39</v>
      </c>
      <c r="H53" s="298">
        <v>70.23</v>
      </c>
      <c r="I53" s="298">
        <v>68.45</v>
      </c>
      <c r="J53" s="298">
        <v>70.900000000000006</v>
      </c>
      <c r="K53" s="298">
        <v>68.819999999999993</v>
      </c>
      <c r="L53" s="298">
        <v>72.42</v>
      </c>
      <c r="M53" s="352">
        <v>53.59</v>
      </c>
      <c r="N53" s="352">
        <v>70.03</v>
      </c>
    </row>
    <row r="54" spans="1:17" ht="20.100000000000001" customHeight="1" x14ac:dyDescent="0.25">
      <c r="A54" s="277" t="s">
        <v>33</v>
      </c>
      <c r="B54" s="252">
        <v>0.47</v>
      </c>
      <c r="C54" s="252">
        <v>0.53900000000000003</v>
      </c>
      <c r="D54" s="305">
        <v>0.53100000000000003</v>
      </c>
      <c r="E54" s="252">
        <v>0.57199999999999995</v>
      </c>
      <c r="F54" s="252">
        <v>0.59899999999999998</v>
      </c>
      <c r="G54" s="250">
        <v>0.69399999999999995</v>
      </c>
      <c r="H54" s="252">
        <v>0.80300000000000005</v>
      </c>
      <c r="I54" s="252">
        <v>0.76100000000000001</v>
      </c>
      <c r="J54" s="252">
        <v>0.70099999999999996</v>
      </c>
      <c r="K54" s="252">
        <v>0.58099999999999996</v>
      </c>
      <c r="L54" s="252">
        <v>0.57799999999999996</v>
      </c>
      <c r="M54" s="343">
        <v>0.434</v>
      </c>
      <c r="N54" s="343">
        <v>0.60599999999999998</v>
      </c>
    </row>
    <row r="55" spans="1:17" ht="20.100000000000001" customHeight="1" x14ac:dyDescent="0.25">
      <c r="A55" s="279" t="s">
        <v>170</v>
      </c>
      <c r="B55" s="255">
        <v>0.9</v>
      </c>
      <c r="C55" s="254">
        <v>0.9</v>
      </c>
      <c r="D55" s="306">
        <v>-2.6</v>
      </c>
      <c r="E55" s="264">
        <v>-4.5999999999999996</v>
      </c>
      <c r="F55" s="254">
        <v>-3.7</v>
      </c>
      <c r="G55" s="292">
        <v>-4.0999999999999996</v>
      </c>
      <c r="H55" s="255">
        <v>-1</v>
      </c>
      <c r="I55" s="255">
        <v>-1.5</v>
      </c>
      <c r="J55" s="255">
        <v>-3.5</v>
      </c>
      <c r="K55" s="255">
        <v>-4</v>
      </c>
      <c r="L55" s="254">
        <v>1.4</v>
      </c>
      <c r="M55" s="326">
        <v>-1.9</v>
      </c>
      <c r="N55" s="256">
        <v>-2</v>
      </c>
    </row>
    <row r="56" spans="1:17" ht="20.100000000000001" customHeight="1" x14ac:dyDescent="0.25">
      <c r="A56" s="279" t="s">
        <v>129</v>
      </c>
      <c r="B56" s="298">
        <v>136.31</v>
      </c>
      <c r="C56" s="298">
        <v>136.54</v>
      </c>
      <c r="D56" s="307">
        <v>134.15</v>
      </c>
      <c r="E56" s="298">
        <v>137.29</v>
      </c>
      <c r="F56" s="298">
        <v>145.21</v>
      </c>
      <c r="G56" s="327">
        <v>151.38999999999999</v>
      </c>
      <c r="H56" s="298">
        <v>178.21</v>
      </c>
      <c r="I56" s="298">
        <v>139.66</v>
      </c>
      <c r="J56" s="298">
        <v>147.82</v>
      </c>
      <c r="K56" s="298">
        <v>145.22</v>
      </c>
      <c r="L56" s="298">
        <v>143.54</v>
      </c>
      <c r="M56" s="352">
        <v>125.55</v>
      </c>
      <c r="N56" s="352">
        <v>145.08000000000001</v>
      </c>
    </row>
    <row r="57" spans="1:17" ht="20.100000000000001" customHeight="1" x14ac:dyDescent="0.25">
      <c r="A57" s="279" t="s">
        <v>171</v>
      </c>
      <c r="B57" s="257">
        <v>2.5000000000000001E-2</v>
      </c>
      <c r="C57" s="257">
        <v>8.0000000000000002E-3</v>
      </c>
      <c r="D57" s="257">
        <v>-1.6E-2</v>
      </c>
      <c r="E57" s="257">
        <v>-3.4000000000000002E-2</v>
      </c>
      <c r="F57" s="257">
        <v>-8.9999999999999993E-3</v>
      </c>
      <c r="G57" s="257">
        <v>-8.0000000000000002E-3</v>
      </c>
      <c r="H57" s="257">
        <v>6.0000000000000001E-3</v>
      </c>
      <c r="I57" s="257">
        <v>-1.7000000000000001E-2</v>
      </c>
      <c r="J57" s="257">
        <v>-1.7999999999999999E-2</v>
      </c>
      <c r="K57" s="257">
        <v>-1.4E-2</v>
      </c>
      <c r="L57" s="257">
        <v>2.3E-2</v>
      </c>
      <c r="M57" s="308">
        <v>-1.7999999999999999E-2</v>
      </c>
      <c r="N57" s="308">
        <v>-8.0000000000000002E-3</v>
      </c>
    </row>
    <row r="58" spans="1:17" ht="20.100000000000001" customHeight="1" x14ac:dyDescent="0.25">
      <c r="A58" s="279" t="s">
        <v>32</v>
      </c>
      <c r="B58" s="298">
        <v>64.05</v>
      </c>
      <c r="C58" s="298">
        <v>73.66</v>
      </c>
      <c r="D58" s="298">
        <v>71.290000000000006</v>
      </c>
      <c r="E58" s="298">
        <v>78.5</v>
      </c>
      <c r="F58" s="298">
        <v>86.99</v>
      </c>
      <c r="G58" s="298">
        <v>105.04</v>
      </c>
      <c r="H58" s="298">
        <v>143.09</v>
      </c>
      <c r="I58" s="298">
        <v>106.31</v>
      </c>
      <c r="J58" s="298">
        <v>103.56</v>
      </c>
      <c r="K58" s="298">
        <v>84.3</v>
      </c>
      <c r="L58" s="298">
        <v>82.9</v>
      </c>
      <c r="M58" s="352">
        <v>54.51</v>
      </c>
      <c r="N58" s="352">
        <v>87.97</v>
      </c>
    </row>
    <row r="59" spans="1:17" ht="20.100000000000001" customHeight="1" x14ac:dyDescent="0.25">
      <c r="A59" s="277" t="s">
        <v>36</v>
      </c>
      <c r="B59" s="252">
        <v>0.48699999999999999</v>
      </c>
      <c r="C59" s="252">
        <v>0.57599999999999996</v>
      </c>
      <c r="D59" s="305">
        <v>0.59499999999999997</v>
      </c>
      <c r="E59" s="252">
        <v>0.51500000000000001</v>
      </c>
      <c r="F59" s="252">
        <v>0.67300000000000004</v>
      </c>
      <c r="G59" s="251">
        <v>0.84399999999999997</v>
      </c>
      <c r="H59" s="252">
        <v>0.93</v>
      </c>
      <c r="I59" s="252">
        <v>0.92900000000000005</v>
      </c>
      <c r="J59" s="252">
        <v>0.85599999999999998</v>
      </c>
      <c r="K59" s="252">
        <v>0.58399999999999996</v>
      </c>
      <c r="L59" s="252">
        <v>0.47899999999999998</v>
      </c>
      <c r="M59" s="343">
        <v>0.51</v>
      </c>
      <c r="N59" s="343">
        <v>0.66800000000000004</v>
      </c>
    </row>
    <row r="60" spans="1:17" ht="20.100000000000001" customHeight="1" x14ac:dyDescent="0.25">
      <c r="A60" s="279" t="s">
        <v>170</v>
      </c>
      <c r="B60" s="255">
        <v>3.1</v>
      </c>
      <c r="C60" s="255">
        <v>4.9000000000000004</v>
      </c>
      <c r="D60" s="306">
        <v>2.4</v>
      </c>
      <c r="E60" s="254">
        <v>-0.6</v>
      </c>
      <c r="F60" s="254">
        <v>-2.5</v>
      </c>
      <c r="G60" s="299">
        <v>-0.9</v>
      </c>
      <c r="H60" s="331">
        <v>0.4</v>
      </c>
      <c r="I60" s="254">
        <v>0.5</v>
      </c>
      <c r="J60" s="255">
        <v>-3.3</v>
      </c>
      <c r="K60" s="254">
        <v>-6.1</v>
      </c>
      <c r="L60" s="255">
        <v>2</v>
      </c>
      <c r="M60" s="256">
        <v>1</v>
      </c>
      <c r="N60" s="256">
        <v>0.3</v>
      </c>
    </row>
    <row r="61" spans="1:17" ht="20.100000000000001" customHeight="1" x14ac:dyDescent="0.25">
      <c r="A61" s="279" t="s">
        <v>129</v>
      </c>
      <c r="B61" s="298">
        <v>213.63</v>
      </c>
      <c r="C61" s="298">
        <v>210.02</v>
      </c>
      <c r="D61" s="307">
        <v>210.49</v>
      </c>
      <c r="E61" s="298">
        <v>201.69</v>
      </c>
      <c r="F61" s="298">
        <v>257.25</v>
      </c>
      <c r="G61" s="300">
        <v>380.01</v>
      </c>
      <c r="H61" s="300">
        <v>445.72</v>
      </c>
      <c r="I61" s="298">
        <v>438.12</v>
      </c>
      <c r="J61" s="298">
        <v>407.12</v>
      </c>
      <c r="K61" s="298">
        <v>270.02</v>
      </c>
      <c r="L61" s="298">
        <v>212.26</v>
      </c>
      <c r="M61" s="352">
        <v>308.54000000000002</v>
      </c>
      <c r="N61" s="352">
        <v>318.39</v>
      </c>
    </row>
    <row r="62" spans="1:17" ht="20.100000000000001" customHeight="1" x14ac:dyDescent="0.25">
      <c r="A62" s="279" t="s">
        <v>171</v>
      </c>
      <c r="B62" s="252">
        <v>6.0999999999999999E-2</v>
      </c>
      <c r="C62" s="257">
        <v>-0.03</v>
      </c>
      <c r="D62" s="257">
        <v>-0.01</v>
      </c>
      <c r="E62" s="257">
        <v>5.6000000000000001E-2</v>
      </c>
      <c r="F62" s="257">
        <v>5.1999999999999998E-2</v>
      </c>
      <c r="G62" s="257">
        <v>7.0000000000000007E-2</v>
      </c>
      <c r="H62" s="252">
        <v>5.8000000000000003E-2</v>
      </c>
      <c r="I62" s="257">
        <v>5.2999999999999999E-2</v>
      </c>
      <c r="J62" s="257">
        <v>0.125</v>
      </c>
      <c r="K62" s="257">
        <v>0.156</v>
      </c>
      <c r="L62" s="257">
        <v>0.108</v>
      </c>
      <c r="M62" s="308">
        <v>9.0999999999999998E-2</v>
      </c>
      <c r="N62" s="308">
        <v>6.8000000000000005E-2</v>
      </c>
    </row>
    <row r="63" spans="1:17" ht="20.100000000000001" customHeight="1" x14ac:dyDescent="0.25">
      <c r="A63" s="279" t="s">
        <v>32</v>
      </c>
      <c r="B63" s="298">
        <v>103.96</v>
      </c>
      <c r="C63" s="298">
        <v>120.93</v>
      </c>
      <c r="D63" s="298">
        <v>125.3</v>
      </c>
      <c r="E63" s="298">
        <v>103.85</v>
      </c>
      <c r="F63" s="298">
        <v>173.23</v>
      </c>
      <c r="G63" s="298">
        <v>320.56</v>
      </c>
      <c r="H63" s="298">
        <v>414.37</v>
      </c>
      <c r="I63" s="298">
        <v>406.92</v>
      </c>
      <c r="J63" s="298">
        <v>348.46</v>
      </c>
      <c r="K63" s="298">
        <v>157.71</v>
      </c>
      <c r="L63" s="298">
        <v>101.65</v>
      </c>
      <c r="M63" s="352">
        <v>157.41999999999999</v>
      </c>
      <c r="N63" s="352">
        <v>212.69</v>
      </c>
      <c r="P63" s="233"/>
    </row>
    <row r="64" spans="1:17" s="241" customFormat="1" ht="20.100000000000001" customHeight="1" x14ac:dyDescent="0.25">
      <c r="A64" s="287" t="s">
        <v>1</v>
      </c>
      <c r="B64" s="287" t="s">
        <v>2</v>
      </c>
      <c r="C64" s="287" t="s">
        <v>3</v>
      </c>
      <c r="D64" s="287" t="s">
        <v>4</v>
      </c>
      <c r="E64" s="287" t="s">
        <v>5</v>
      </c>
      <c r="F64" s="287" t="s">
        <v>6</v>
      </c>
      <c r="G64" s="287" t="s">
        <v>7</v>
      </c>
      <c r="H64" s="287" t="s">
        <v>8</v>
      </c>
      <c r="I64" s="287" t="s">
        <v>9</v>
      </c>
      <c r="J64" s="287" t="s">
        <v>10</v>
      </c>
      <c r="K64" s="287" t="s">
        <v>11</v>
      </c>
      <c r="L64" s="287" t="s">
        <v>12</v>
      </c>
      <c r="M64" s="287" t="s">
        <v>13</v>
      </c>
      <c r="N64" s="287" t="s">
        <v>14</v>
      </c>
      <c r="O64" s="214"/>
      <c r="P64" s="233"/>
      <c r="Q64" s="214"/>
    </row>
    <row r="65" spans="1:14" ht="20.100000000000001" customHeight="1" x14ac:dyDescent="0.25">
      <c r="A65" s="277" t="s">
        <v>103</v>
      </c>
      <c r="B65" s="252">
        <v>0.40799999999999997</v>
      </c>
      <c r="C65" s="252">
        <v>0.47699999999999998</v>
      </c>
      <c r="D65" s="305">
        <v>0.496</v>
      </c>
      <c r="E65" s="252">
        <v>0.45800000000000002</v>
      </c>
      <c r="F65" s="252">
        <v>0.497</v>
      </c>
      <c r="G65" s="251">
        <v>0.54100000000000004</v>
      </c>
      <c r="H65" s="252">
        <v>0.56599999999999995</v>
      </c>
      <c r="I65" s="252">
        <v>0.56699999999999995</v>
      </c>
      <c r="J65" s="252">
        <v>0.53300000000000003</v>
      </c>
      <c r="K65" s="252">
        <v>0.5</v>
      </c>
      <c r="L65" s="252">
        <v>0.46500000000000002</v>
      </c>
      <c r="M65" s="343">
        <v>0.33900000000000002</v>
      </c>
      <c r="N65" s="343">
        <v>0.48699999999999999</v>
      </c>
    </row>
    <row r="66" spans="1:14" ht="20.100000000000001" customHeight="1" x14ac:dyDescent="0.25">
      <c r="A66" s="279" t="s">
        <v>170</v>
      </c>
      <c r="B66" s="254">
        <v>0.5</v>
      </c>
      <c r="C66" s="255">
        <v>1.3</v>
      </c>
      <c r="D66" s="306">
        <v>1.7</v>
      </c>
      <c r="E66" s="254">
        <v>1.3</v>
      </c>
      <c r="F66" s="255">
        <v>0</v>
      </c>
      <c r="G66" s="299">
        <v>-3.5</v>
      </c>
      <c r="H66" s="299">
        <v>-1.7</v>
      </c>
      <c r="I66" s="254">
        <v>-1.3</v>
      </c>
      <c r="J66" s="254">
        <v>-1.8</v>
      </c>
      <c r="K66" s="255">
        <v>-2.7</v>
      </c>
      <c r="L66" s="255">
        <v>-3.3</v>
      </c>
      <c r="M66" s="256">
        <v>-2.4</v>
      </c>
      <c r="N66" s="256">
        <v>-1</v>
      </c>
    </row>
    <row r="67" spans="1:14" ht="20.100000000000001" customHeight="1" x14ac:dyDescent="0.25">
      <c r="A67" s="279" t="s">
        <v>129</v>
      </c>
      <c r="B67" s="298">
        <v>116.02</v>
      </c>
      <c r="C67" s="298">
        <v>117.88</v>
      </c>
      <c r="D67" s="307">
        <v>116.37</v>
      </c>
      <c r="E67" s="298">
        <v>116.17</v>
      </c>
      <c r="F67" s="298">
        <v>117.34</v>
      </c>
      <c r="G67" s="300">
        <v>118.95</v>
      </c>
      <c r="H67" s="300">
        <v>122.96</v>
      </c>
      <c r="I67" s="298">
        <v>121.41</v>
      </c>
      <c r="J67" s="298">
        <v>117.71</v>
      </c>
      <c r="K67" s="298">
        <v>115.5</v>
      </c>
      <c r="L67" s="298">
        <v>117.04</v>
      </c>
      <c r="M67" s="352">
        <v>112.87</v>
      </c>
      <c r="N67" s="352">
        <v>117.78</v>
      </c>
    </row>
    <row r="68" spans="1:14" ht="20.100000000000001" customHeight="1" x14ac:dyDescent="0.25">
      <c r="A68" s="279" t="s">
        <v>171</v>
      </c>
      <c r="B68" s="257">
        <v>-1.7999999999999999E-2</v>
      </c>
      <c r="C68" s="257">
        <v>-1.4E-2</v>
      </c>
      <c r="D68" s="257">
        <v>-1.7999999999999999E-2</v>
      </c>
      <c r="E68" s="257">
        <v>-8.0000000000000002E-3</v>
      </c>
      <c r="F68" s="257">
        <v>0</v>
      </c>
      <c r="G68" s="257">
        <v>-8.0000000000000002E-3</v>
      </c>
      <c r="H68" s="252">
        <v>-1.4E-2</v>
      </c>
      <c r="I68" s="257">
        <v>-1.7000000000000001E-2</v>
      </c>
      <c r="J68" s="257">
        <v>-2.4E-2</v>
      </c>
      <c r="K68" s="257">
        <v>-0.02</v>
      </c>
      <c r="L68" s="257">
        <v>-1.4999999999999999E-2</v>
      </c>
      <c r="M68" s="308">
        <v>-1.2999999999999999E-2</v>
      </c>
      <c r="N68" s="308">
        <v>-1.4E-2</v>
      </c>
    </row>
    <row r="69" spans="1:14" ht="20.100000000000001" customHeight="1" x14ac:dyDescent="0.25">
      <c r="A69" s="279" t="s">
        <v>32</v>
      </c>
      <c r="B69" s="298">
        <v>47.29</v>
      </c>
      <c r="C69" s="298">
        <v>56.2</v>
      </c>
      <c r="D69" s="298">
        <v>57.68</v>
      </c>
      <c r="E69" s="298">
        <v>53.15</v>
      </c>
      <c r="F69" s="298">
        <v>58.3</v>
      </c>
      <c r="G69" s="298">
        <v>64.39</v>
      </c>
      <c r="H69" s="298">
        <v>70.23</v>
      </c>
      <c r="I69" s="298">
        <v>68.88</v>
      </c>
      <c r="J69" s="298">
        <v>62.78</v>
      </c>
      <c r="K69" s="298">
        <v>57.72</v>
      </c>
      <c r="L69" s="298">
        <v>54.48</v>
      </c>
      <c r="M69" s="352">
        <v>38.26</v>
      </c>
      <c r="N69" s="352">
        <v>57.4</v>
      </c>
    </row>
    <row r="70" spans="1:14" ht="20.100000000000001" customHeight="1" x14ac:dyDescent="0.25">
      <c r="A70" s="280" t="s">
        <v>37</v>
      </c>
      <c r="B70" s="252">
        <v>0.44600000000000001</v>
      </c>
      <c r="C70" s="252">
        <v>0.51800000000000002</v>
      </c>
      <c r="D70" s="305">
        <v>0.53600000000000003</v>
      </c>
      <c r="E70" s="252">
        <v>0.53</v>
      </c>
      <c r="F70" s="252">
        <v>0.55200000000000005</v>
      </c>
      <c r="G70" s="251">
        <v>0.60599999999999998</v>
      </c>
      <c r="H70" s="252">
        <v>0.63800000000000001</v>
      </c>
      <c r="I70" s="252">
        <v>0.624</v>
      </c>
      <c r="J70" s="252">
        <v>0.58499999999999996</v>
      </c>
      <c r="K70" s="252">
        <v>0.53500000000000003</v>
      </c>
      <c r="L70" s="252">
        <v>0.52700000000000002</v>
      </c>
      <c r="M70" s="343">
        <v>0.39600000000000002</v>
      </c>
      <c r="N70" s="343">
        <v>0.54100000000000004</v>
      </c>
    </row>
    <row r="71" spans="1:14" ht="20.100000000000001" customHeight="1" x14ac:dyDescent="0.25">
      <c r="A71" s="279" t="s">
        <v>170</v>
      </c>
      <c r="B71" s="255">
        <v>0.6</v>
      </c>
      <c r="C71" s="255">
        <v>0.8</v>
      </c>
      <c r="D71" s="309">
        <v>-0.3</v>
      </c>
      <c r="E71" s="255">
        <v>-2.1</v>
      </c>
      <c r="F71" s="255">
        <v>-2.2000000000000002</v>
      </c>
      <c r="G71" s="328">
        <v>-2.1</v>
      </c>
      <c r="H71" s="255">
        <v>-0.6</v>
      </c>
      <c r="I71" s="255">
        <v>-2.7</v>
      </c>
      <c r="J71" s="255">
        <v>-3.3</v>
      </c>
      <c r="K71" s="255">
        <v>-3.8</v>
      </c>
      <c r="L71" s="255">
        <v>-3.2</v>
      </c>
      <c r="M71" s="256">
        <v>-2.7</v>
      </c>
      <c r="N71" s="256">
        <v>-1.8</v>
      </c>
    </row>
    <row r="72" spans="1:14" ht="20.100000000000001" customHeight="1" x14ac:dyDescent="0.25">
      <c r="A72" s="279" t="s">
        <v>129</v>
      </c>
      <c r="B72" s="298">
        <v>125.11</v>
      </c>
      <c r="C72" s="298">
        <v>126.79</v>
      </c>
      <c r="D72" s="307">
        <v>125.72</v>
      </c>
      <c r="E72" s="298">
        <v>126.94</v>
      </c>
      <c r="F72" s="298">
        <v>129.08000000000001</v>
      </c>
      <c r="G72" s="300">
        <v>131.88</v>
      </c>
      <c r="H72" s="298">
        <v>143.29</v>
      </c>
      <c r="I72" s="298">
        <v>128.13</v>
      </c>
      <c r="J72" s="298">
        <v>131.49</v>
      </c>
      <c r="K72" s="298">
        <v>128.25</v>
      </c>
      <c r="L72" s="298">
        <v>128.9</v>
      </c>
      <c r="M72" s="352">
        <v>119.86</v>
      </c>
      <c r="N72" s="352">
        <v>129.29</v>
      </c>
    </row>
    <row r="73" spans="1:14" ht="20.100000000000001" customHeight="1" x14ac:dyDescent="0.25">
      <c r="A73" s="279" t="s">
        <v>171</v>
      </c>
      <c r="B73" s="257">
        <v>-2E-3</v>
      </c>
      <c r="C73" s="257">
        <v>-6.0000000000000001E-3</v>
      </c>
      <c r="D73" s="257">
        <v>-1.9E-2</v>
      </c>
      <c r="E73" s="257">
        <v>-1.2999999999999999E-2</v>
      </c>
      <c r="F73" s="257">
        <v>-1.6E-2</v>
      </c>
      <c r="G73" s="257">
        <v>-1.6E-2</v>
      </c>
      <c r="H73" s="257">
        <v>-6.0000000000000001E-3</v>
      </c>
      <c r="I73" s="257">
        <v>-1.6E-2</v>
      </c>
      <c r="J73" s="257">
        <v>-0.01</v>
      </c>
      <c r="K73" s="257">
        <v>-1.4999999999999999E-2</v>
      </c>
      <c r="L73" s="257">
        <v>-1.7000000000000001E-2</v>
      </c>
      <c r="M73" s="308">
        <v>-1.4E-2</v>
      </c>
      <c r="N73" s="308">
        <v>-1.2999999999999999E-2</v>
      </c>
    </row>
    <row r="74" spans="1:14" ht="20.100000000000001" customHeight="1" x14ac:dyDescent="0.25">
      <c r="A74" s="279" t="s">
        <v>32</v>
      </c>
      <c r="B74" s="298">
        <v>55.86</v>
      </c>
      <c r="C74" s="298">
        <v>65.67</v>
      </c>
      <c r="D74" s="298">
        <v>67.44</v>
      </c>
      <c r="E74" s="298">
        <v>67.27</v>
      </c>
      <c r="F74" s="298">
        <v>71.2</v>
      </c>
      <c r="G74" s="298">
        <v>79.89</v>
      </c>
      <c r="H74" s="298">
        <v>91.46</v>
      </c>
      <c r="I74" s="298">
        <v>79.97</v>
      </c>
      <c r="J74" s="298">
        <v>76.98</v>
      </c>
      <c r="K74" s="298">
        <v>68.62</v>
      </c>
      <c r="L74" s="298">
        <v>82.9</v>
      </c>
      <c r="M74" s="352">
        <v>47.45</v>
      </c>
      <c r="N74" s="352">
        <v>70</v>
      </c>
    </row>
    <row r="75" spans="1:14" ht="20.100000000000001" customHeight="1" x14ac:dyDescent="0.25">
      <c r="A75" s="367" t="s">
        <v>174</v>
      </c>
      <c r="B75" s="367"/>
      <c r="C75" s="367"/>
      <c r="D75" s="367"/>
      <c r="E75" s="367"/>
      <c r="F75" s="367"/>
      <c r="G75" s="367"/>
      <c r="H75" s="367"/>
      <c r="I75" s="367"/>
      <c r="J75" s="367"/>
      <c r="K75" s="367"/>
      <c r="L75" s="367"/>
      <c r="M75" s="367"/>
      <c r="N75" s="367"/>
    </row>
    <row r="76" spans="1:14" ht="20.100000000000001" customHeight="1" x14ac:dyDescent="0.25">
      <c r="A76" s="372" t="s">
        <v>148</v>
      </c>
      <c r="B76" s="371" t="s">
        <v>125</v>
      </c>
      <c r="C76" s="371"/>
      <c r="D76" s="371"/>
      <c r="E76" s="371" t="s">
        <v>39</v>
      </c>
      <c r="F76" s="371"/>
      <c r="G76" s="371"/>
      <c r="H76" s="371"/>
      <c r="I76" s="371" t="s">
        <v>125</v>
      </c>
      <c r="J76" s="371"/>
      <c r="K76" s="371"/>
      <c r="L76" s="371" t="s">
        <v>39</v>
      </c>
      <c r="M76" s="371"/>
      <c r="N76" s="371"/>
    </row>
    <row r="77" spans="1:14" ht="20.100000000000001" customHeight="1" x14ac:dyDescent="0.25">
      <c r="A77" s="372"/>
      <c r="B77" s="276" t="s">
        <v>40</v>
      </c>
      <c r="C77" s="276" t="s">
        <v>41</v>
      </c>
      <c r="D77" s="276" t="s">
        <v>42</v>
      </c>
      <c r="E77" s="276" t="s">
        <v>40</v>
      </c>
      <c r="F77" s="276" t="s">
        <v>41</v>
      </c>
      <c r="G77" s="276" t="s">
        <v>42</v>
      </c>
      <c r="H77" s="371"/>
      <c r="I77" s="276" t="s">
        <v>40</v>
      </c>
      <c r="J77" s="276" t="s">
        <v>41</v>
      </c>
      <c r="K77" s="276" t="s">
        <v>42</v>
      </c>
      <c r="L77" s="276" t="s">
        <v>40</v>
      </c>
      <c r="M77" s="276" t="s">
        <v>41</v>
      </c>
      <c r="N77" s="276" t="s">
        <v>42</v>
      </c>
    </row>
    <row r="78" spans="1:14" ht="20.100000000000001" customHeight="1" x14ac:dyDescent="0.25">
      <c r="A78" s="280" t="s">
        <v>134</v>
      </c>
      <c r="B78" s="265">
        <v>37.445042730820497</v>
      </c>
      <c r="C78" s="266">
        <v>89.529128153034307</v>
      </c>
      <c r="D78" s="266">
        <v>33.524220293434702</v>
      </c>
      <c r="E78" s="265">
        <v>50.237161303262901</v>
      </c>
      <c r="F78" s="266">
        <v>94.6281571444121</v>
      </c>
      <c r="G78" s="266">
        <v>47.538499942943503</v>
      </c>
      <c r="H78" s="281" t="s">
        <v>26</v>
      </c>
      <c r="I78" s="349">
        <f>VLOOKUP(H78,'[6]Data Drop'!$B$9:$AJ$33,6,FALSE)</f>
        <v>49.687095213571098</v>
      </c>
      <c r="J78" s="350">
        <f>VLOOKUP(H78,'[6]Data Drop'!$B$9:$AJ$33,8,FALSE)</f>
        <v>263.80614560650702</v>
      </c>
      <c r="K78" s="350">
        <f>VLOOKUP(H78,'[6]Data Drop'!$B$9:$AJ$33,10,FALSE)</f>
        <v>131.07761074675699</v>
      </c>
      <c r="L78" s="351">
        <f>VLOOKUP(H78,'[6]Data Drop'!$B$9:$AJ$33,19,FALSE)</f>
        <v>70.533243386230794</v>
      </c>
      <c r="M78" s="350">
        <f>VLOOKUP(H78,'[6]Data Drop'!$B$9:$AJ$33,21,FALSE)</f>
        <v>268.04718230710301</v>
      </c>
      <c r="N78" s="350">
        <f>VLOOKUP(H78,'[6]Data Drop'!$B$9:$AJ$33,23,FALSE)</f>
        <v>189.06237148660301</v>
      </c>
    </row>
    <row r="79" spans="1:14" ht="20.100000000000001" customHeight="1" x14ac:dyDescent="0.25">
      <c r="A79" s="280" t="s">
        <v>44</v>
      </c>
      <c r="B79" s="265">
        <v>33.801117602235202</v>
      </c>
      <c r="C79" s="266">
        <v>87.727986413676405</v>
      </c>
      <c r="D79" s="266">
        <v>29.653039857759701</v>
      </c>
      <c r="E79" s="267">
        <v>45.104088016395202</v>
      </c>
      <c r="F79" s="266">
        <v>87.633222806700701</v>
      </c>
      <c r="G79" s="266">
        <v>39.526165946337997</v>
      </c>
      <c r="H79" s="281" t="s">
        <v>135</v>
      </c>
      <c r="I79" s="349">
        <f>VLOOKUP(H79,'[6]Data Drop'!$B$9:$AJ$33,6,FALSE)</f>
        <v>47.734138972809603</v>
      </c>
      <c r="J79" s="350">
        <f>VLOOKUP(H79,'[6]Data Drop'!$B$9:$AJ$33,8,FALSE)</f>
        <v>151.07680495712501</v>
      </c>
      <c r="K79" s="350">
        <f>VLOOKUP(H79,'[6]Data Drop'!$B$9:$AJ$33,10,FALSE)</f>
        <v>72.115212033914801</v>
      </c>
      <c r="L79" s="351">
        <f>VLOOKUP(H79,'[6]Data Drop'!$B$9:$AJ$33,19,FALSE)</f>
        <v>63.0668650677774</v>
      </c>
      <c r="M79" s="350">
        <f>VLOOKUP(H79,'[6]Data Drop'!$B$9:$AJ$33,21,FALSE)</f>
        <v>211.16371571826301</v>
      </c>
      <c r="N79" s="350">
        <f>VLOOKUP(H79,'[6]Data Drop'!$B$9:$AJ$33,23,FALSE)</f>
        <v>133.17433566414201</v>
      </c>
    </row>
    <row r="80" spans="1:14" ht="20.100000000000001" customHeight="1" x14ac:dyDescent="0.25">
      <c r="A80" s="280" t="s">
        <v>136</v>
      </c>
      <c r="B80" s="265">
        <v>32.344580397972997</v>
      </c>
      <c r="C80" s="266">
        <v>92.797497661444396</v>
      </c>
      <c r="D80" s="266">
        <v>30.014961238413001</v>
      </c>
      <c r="E80" s="267">
        <v>38.692069490368901</v>
      </c>
      <c r="F80" s="266">
        <v>100.854363516956</v>
      </c>
      <c r="G80" s="266">
        <v>39.022640416049903</v>
      </c>
      <c r="H80" s="281" t="s">
        <v>47</v>
      </c>
      <c r="I80" s="349">
        <f>VLOOKUP(H80,'[6]Data Drop'!$B$9:$AJ$33,6,FALSE)</f>
        <v>17.766373411534701</v>
      </c>
      <c r="J80" s="350">
        <f>VLOOKUP(H80,'[6]Data Drop'!$B$9:$AJ$33,8,FALSE)</f>
        <v>116.21903092159501</v>
      </c>
      <c r="K80" s="350">
        <f>VLOOKUP(H80,'[6]Data Drop'!$B$9:$AJ$33,10,FALSE)</f>
        <v>20.647907008797599</v>
      </c>
      <c r="L80" s="351">
        <f>VLOOKUP(H80,'[6]Data Drop'!$B$9:$AJ$33,19,FALSE)</f>
        <v>42.038190120381898</v>
      </c>
      <c r="M80" s="350">
        <f>VLOOKUP(H80,'[6]Data Drop'!$B$9:$AJ$33,21,FALSE)</f>
        <v>140.556070878345</v>
      </c>
      <c r="N80" s="350">
        <f>VLOOKUP(H80,'[6]Data Drop'!$B$9:$AJ$33,23,FALSE)</f>
        <v>59.087228301577397</v>
      </c>
    </row>
    <row r="81" spans="1:22" ht="20.100000000000001" customHeight="1" x14ac:dyDescent="0.25">
      <c r="A81" s="280" t="s">
        <v>137</v>
      </c>
      <c r="B81" s="265">
        <v>49.428029276226603</v>
      </c>
      <c r="C81" s="266">
        <v>104.93900213228</v>
      </c>
      <c r="D81" s="266">
        <v>51.869280696123603</v>
      </c>
      <c r="E81" s="267">
        <v>58.163335321675298</v>
      </c>
      <c r="F81" s="266">
        <v>108.43541606297001</v>
      </c>
      <c r="G81" s="266">
        <v>63.069654652159301</v>
      </c>
      <c r="H81" s="281" t="s">
        <v>49</v>
      </c>
      <c r="I81" s="349">
        <f>VLOOKUP(H81,'[6]Data Drop'!$B$9:$AJ$33,6,FALSE)</f>
        <v>28.422811645013802</v>
      </c>
      <c r="J81" s="350">
        <f>VLOOKUP(H81,'[6]Data Drop'!$B$9:$AJ$33,8,FALSE)</f>
        <v>127.514991478471</v>
      </c>
      <c r="K81" s="350">
        <f>VLOOKUP(H81,'[6]Data Drop'!$B$9:$AJ$33,10,FALSE)</f>
        <v>36.243345847081301</v>
      </c>
      <c r="L81" s="351">
        <f>VLOOKUP(H81,'[6]Data Drop'!$B$9:$AJ$33,19,FALSE)</f>
        <v>42.091171747501697</v>
      </c>
      <c r="M81" s="350">
        <f>VLOOKUP(H81,'[6]Data Drop'!$B$9:$AJ$33,21,FALSE)</f>
        <v>134.502593332092</v>
      </c>
      <c r="N81" s="350">
        <f>VLOOKUP(H81,'[6]Data Drop'!$B$9:$AJ$33,23,FALSE)</f>
        <v>56.613717564254898</v>
      </c>
    </row>
    <row r="82" spans="1:22" ht="20.100000000000001" customHeight="1" x14ac:dyDescent="0.25">
      <c r="A82" s="280" t="s">
        <v>138</v>
      </c>
      <c r="B82" s="265">
        <v>24.717741935483801</v>
      </c>
      <c r="C82" s="266">
        <v>92.340614768896103</v>
      </c>
      <c r="D82" s="266">
        <v>22.824514860215</v>
      </c>
      <c r="E82" s="267">
        <v>35.751522070015199</v>
      </c>
      <c r="F82" s="266">
        <v>93.446666149539595</v>
      </c>
      <c r="G82" s="266">
        <v>33.4086054721461</v>
      </c>
      <c r="H82" s="281" t="s">
        <v>142</v>
      </c>
      <c r="I82" s="349">
        <f>VLOOKUP(H82,'[6]Data Drop'!$B$9:$AJ$33,6,FALSE)</f>
        <v>47.413268411442402</v>
      </c>
      <c r="J82" s="350">
        <f>VLOOKUP(H82,'[6]Data Drop'!$B$9:$AJ$33,8,FALSE)</f>
        <v>129.914683776044</v>
      </c>
      <c r="K82" s="350">
        <f>VLOOKUP(H82,'[6]Data Drop'!$B$9:$AJ$33,10,FALSE)</f>
        <v>61.5967977246125</v>
      </c>
      <c r="L82" s="351">
        <f>VLOOKUP(H82,'[6]Data Drop'!$B$9:$AJ$33,19,FALSE)</f>
        <v>59.450596788410103</v>
      </c>
      <c r="M82" s="350">
        <f>VLOOKUP(H82,'[6]Data Drop'!$B$9:$AJ$33,21,FALSE)</f>
        <v>132.02315813244601</v>
      </c>
      <c r="N82" s="350">
        <f>VLOOKUP(H82,'[6]Data Drop'!$B$9:$AJ$33,23,FALSE)</f>
        <v>78.488555408645894</v>
      </c>
    </row>
    <row r="83" spans="1:22" ht="20.100000000000001" customHeight="1" x14ac:dyDescent="0.25">
      <c r="A83" s="280" t="s">
        <v>52</v>
      </c>
      <c r="B83" s="265">
        <v>34.390829112236702</v>
      </c>
      <c r="C83" s="266">
        <v>129.97279221705401</v>
      </c>
      <c r="D83" s="266">
        <v>44.698720863769601</v>
      </c>
      <c r="E83" s="267">
        <v>54.228461451375502</v>
      </c>
      <c r="F83" s="266">
        <v>131.857110773556</v>
      </c>
      <c r="G83" s="266">
        <v>71.5040824867353</v>
      </c>
      <c r="H83" s="281" t="s">
        <v>53</v>
      </c>
      <c r="I83" s="349">
        <f>VLOOKUP(H83,'[6]Data Drop'!$B$9:$AJ$33,6,FALSE)</f>
        <v>34.113791605796102</v>
      </c>
      <c r="J83" s="350">
        <f>VLOOKUP(H83,'[6]Data Drop'!$B$9:$AJ$33,8,FALSE)</f>
        <v>88.677293750000004</v>
      </c>
      <c r="K83" s="350">
        <f>VLOOKUP(H83,'[6]Data Drop'!$B$9:$AJ$33,10,FALSE)</f>
        <v>30.251187191534701</v>
      </c>
      <c r="L83" s="351">
        <f>VLOOKUP(H83,'[6]Data Drop'!$B$9:$AJ$33,19,FALSE)</f>
        <v>62.650869667016998</v>
      </c>
      <c r="M83" s="350">
        <f>VLOOKUP(H83,'[6]Data Drop'!$B$9:$AJ$33,21,FALSE)</f>
        <v>129.64027958750501</v>
      </c>
      <c r="N83" s="350">
        <f>VLOOKUP(H83,'[6]Data Drop'!$B$9:$AJ$33,23,FALSE)</f>
        <v>81.220762600324704</v>
      </c>
    </row>
    <row r="84" spans="1:22" ht="20.100000000000001" customHeight="1" x14ac:dyDescent="0.25">
      <c r="A84" s="280" t="s">
        <v>55</v>
      </c>
      <c r="B84" s="265">
        <v>44.074811806399801</v>
      </c>
      <c r="C84" s="266">
        <v>209.78740497710899</v>
      </c>
      <c r="D84" s="266">
        <v>92.463403937191103</v>
      </c>
      <c r="E84" s="265">
        <v>67.063225567385999</v>
      </c>
      <c r="F84" s="266">
        <v>280.928636358289</v>
      </c>
      <c r="G84" s="266">
        <v>188.39980508434101</v>
      </c>
      <c r="H84" s="281" t="s">
        <v>56</v>
      </c>
      <c r="I84" s="349">
        <f>VLOOKUP(H84,'[6]Data Drop'!$B$9:$AJ$33,6,FALSE)</f>
        <v>42.568379737519898</v>
      </c>
      <c r="J84" s="350">
        <f>VLOOKUP(H84,'[6]Data Drop'!$B$9:$AJ$33,8,FALSE)</f>
        <v>91.313235106321599</v>
      </c>
      <c r="K84" s="350">
        <f>VLOOKUP(H84,'[6]Data Drop'!$B$9:$AJ$33,10,FALSE)</f>
        <v>38.870564670673303</v>
      </c>
      <c r="L84" s="351">
        <f>VLOOKUP(H84,'[6]Data Drop'!$B$9:$AJ$33,19,FALSE)</f>
        <v>50.277224540979397</v>
      </c>
      <c r="M84" s="350">
        <f>VLOOKUP(H84,'[6]Data Drop'!$B$9:$AJ$33,21,FALSE)</f>
        <v>96.357308663726698</v>
      </c>
      <c r="N84" s="350">
        <f>VLOOKUP(H84,'[6]Data Drop'!$B$9:$AJ$33,23,FALSE)</f>
        <v>48.445780438506503</v>
      </c>
    </row>
    <row r="85" spans="1:22" ht="20.100000000000001" customHeight="1" x14ac:dyDescent="0.25">
      <c r="A85" s="280" t="s">
        <v>139</v>
      </c>
      <c r="B85" s="265">
        <v>36.306003584229302</v>
      </c>
      <c r="C85" s="266">
        <v>107.731722685259</v>
      </c>
      <c r="D85" s="266">
        <v>39.113083099462301</v>
      </c>
      <c r="E85" s="267">
        <v>57.515427045628698</v>
      </c>
      <c r="F85" s="266">
        <v>110.39480378354899</v>
      </c>
      <c r="G85" s="266">
        <v>63.494042832292301</v>
      </c>
      <c r="H85" s="281" t="s">
        <v>140</v>
      </c>
      <c r="I85" s="349">
        <f>VLOOKUP(H85,'[6]Data Drop'!$B$9:$AJ$33,6,FALSE)</f>
        <v>37.829624236284701</v>
      </c>
      <c r="J85" s="350">
        <f>VLOOKUP(H85,'[6]Data Drop'!$B$9:$AJ$33,8,FALSE)</f>
        <v>104.66867640501999</v>
      </c>
      <c r="K85" s="350">
        <f>VLOOKUP(H85,'[6]Data Drop'!$B$9:$AJ$33,10,FALSE)</f>
        <v>39.595766977112199</v>
      </c>
      <c r="L85" s="351">
        <f>VLOOKUP(H85,'[6]Data Drop'!$B$9:$AJ$33,19,FALSE)</f>
        <v>51.518948203314999</v>
      </c>
      <c r="M85" s="350">
        <f>VLOOKUP(H85,'[6]Data Drop'!$B$9:$AJ$33,21,FALSE)</f>
        <v>106.23402159803101</v>
      </c>
      <c r="N85" s="350">
        <f>VLOOKUP(H85,'[6]Data Drop'!$B$9:$AJ$33,23,FALSE)</f>
        <v>54.730650561388401</v>
      </c>
      <c r="O85" s="234"/>
      <c r="P85" s="235"/>
      <c r="Q85" s="235"/>
    </row>
    <row r="86" spans="1:22" ht="20.100000000000001" customHeight="1" x14ac:dyDescent="0.25">
      <c r="A86" s="280" t="s">
        <v>143</v>
      </c>
      <c r="B86" s="265">
        <v>40.586145648312602</v>
      </c>
      <c r="C86" s="266">
        <v>109.787867878873</v>
      </c>
      <c r="D86" s="266">
        <v>44.558663961496499</v>
      </c>
      <c r="E86" s="267">
        <v>59.039224883927801</v>
      </c>
      <c r="F86" s="266">
        <v>106.972891399521</v>
      </c>
      <c r="G86" s="266">
        <v>63.1559659182033</v>
      </c>
      <c r="H86" s="281" t="s">
        <v>60</v>
      </c>
      <c r="I86" s="349">
        <f>VLOOKUP(H86,'[6]Data Drop'!$B$9:$AJ$33,6,FALSE)</f>
        <v>42.738264232218903</v>
      </c>
      <c r="J86" s="350">
        <f>VLOOKUP(H86,'[6]Data Drop'!$B$9:$AJ$33,8,FALSE)</f>
        <v>93.471096181422496</v>
      </c>
      <c r="K86" s="350">
        <f>VLOOKUP(H86,'[6]Data Drop'!$B$9:$AJ$33,10,FALSE)</f>
        <v>39.947924066767797</v>
      </c>
      <c r="L86" s="351">
        <f>VLOOKUP(H86,'[6]Data Drop'!$B$9:$AJ$33,19,FALSE)</f>
        <v>53.2629347080466</v>
      </c>
      <c r="M86" s="350">
        <f>VLOOKUP(H86,'[6]Data Drop'!$B$9:$AJ$33,21,FALSE)</f>
        <v>97.019692578132293</v>
      </c>
      <c r="N86" s="350">
        <f>VLOOKUP(H86,'[6]Data Drop'!$B$9:$AJ$33,23,FALSE)</f>
        <v>51.675535511838099</v>
      </c>
    </row>
    <row r="87" spans="1:22" ht="20.100000000000001" customHeight="1" x14ac:dyDescent="0.25">
      <c r="A87" s="280" t="s">
        <v>61</v>
      </c>
      <c r="B87" s="265">
        <v>27.4587331436745</v>
      </c>
      <c r="C87" s="266">
        <v>100.317060470615</v>
      </c>
      <c r="D87" s="266">
        <v>27.545793932205001</v>
      </c>
      <c r="E87" s="265">
        <v>42.214309086445901</v>
      </c>
      <c r="F87" s="266">
        <v>108.17521394831699</v>
      </c>
      <c r="G87" s="266">
        <v>45.665419171066901</v>
      </c>
      <c r="H87" s="316" t="s">
        <v>145</v>
      </c>
      <c r="I87" s="265">
        <v>25.267113133275299</v>
      </c>
      <c r="J87" s="266">
        <v>102.532939010622</v>
      </c>
      <c r="K87" s="266">
        <v>25.9071136986861</v>
      </c>
      <c r="L87" s="267">
        <v>38.4474142079739</v>
      </c>
      <c r="M87" s="266">
        <v>113.270649769236</v>
      </c>
      <c r="N87" s="266">
        <v>43.5496358928417</v>
      </c>
    </row>
    <row r="88" spans="1:22" ht="20.100000000000001" customHeight="1" x14ac:dyDescent="0.25">
      <c r="A88" s="280" t="s">
        <v>141</v>
      </c>
      <c r="B88" s="265">
        <v>33.910444394315299</v>
      </c>
      <c r="C88" s="266">
        <v>102.66510657575201</v>
      </c>
      <c r="D88" s="266">
        <v>34.8141938777351</v>
      </c>
      <c r="E88" s="265">
        <v>41.080883576324403</v>
      </c>
      <c r="F88" s="266">
        <v>101.877945741974</v>
      </c>
      <c r="G88" s="266">
        <v>41.852360280211698</v>
      </c>
      <c r="H88" s="281" t="s">
        <v>64</v>
      </c>
      <c r="I88" s="265">
        <v>40.5255739713145</v>
      </c>
      <c r="J88" s="266">
        <v>140.073096457546</v>
      </c>
      <c r="K88" s="266">
        <v>56.765426318813603</v>
      </c>
      <c r="L88" s="265">
        <v>55.573899498043602</v>
      </c>
      <c r="M88" s="266">
        <v>153.72762896194499</v>
      </c>
      <c r="N88" s="266">
        <v>85.432438020036699</v>
      </c>
    </row>
    <row r="89" spans="1:22" s="4" customFormat="1" ht="20.100000000000001" customHeight="1" x14ac:dyDescent="0.25">
      <c r="A89" s="367" t="s">
        <v>89</v>
      </c>
      <c r="B89" s="367"/>
      <c r="C89" s="367"/>
      <c r="D89" s="367"/>
      <c r="E89" s="367"/>
      <c r="F89" s="367"/>
      <c r="G89" s="367"/>
      <c r="H89" s="367"/>
      <c r="I89" s="367"/>
      <c r="J89" s="367"/>
      <c r="K89" s="367"/>
      <c r="L89" s="367"/>
      <c r="M89" s="367"/>
      <c r="N89" s="367"/>
      <c r="O89" s="214"/>
      <c r="P89" s="214"/>
      <c r="Q89" s="214"/>
    </row>
    <row r="90" spans="1:22" ht="20.100000000000001" customHeight="1" x14ac:dyDescent="0.25">
      <c r="A90" s="373" t="s">
        <v>172</v>
      </c>
      <c r="B90" s="374"/>
      <c r="C90" s="374"/>
      <c r="D90" s="374"/>
      <c r="E90" s="374"/>
      <c r="F90" s="374"/>
      <c r="G90" s="374"/>
      <c r="H90" s="374"/>
      <c r="I90" s="374"/>
      <c r="J90" s="374"/>
      <c r="K90" s="374"/>
      <c r="L90" s="374"/>
      <c r="M90" s="374"/>
      <c r="N90" s="375"/>
      <c r="P90" s="223"/>
      <c r="Q90" s="223"/>
      <c r="R90" s="210"/>
      <c r="S90" s="210"/>
      <c r="T90" s="210"/>
      <c r="U90" s="210"/>
      <c r="V90" s="210"/>
    </row>
    <row r="91" spans="1:22" ht="20.100000000000001" customHeight="1" x14ac:dyDescent="0.25">
      <c r="A91" s="277" t="s">
        <v>66</v>
      </c>
      <c r="B91" s="301">
        <v>711.08799999999997</v>
      </c>
      <c r="C91" s="301">
        <v>669.66</v>
      </c>
      <c r="D91" s="301">
        <v>789.37400000000002</v>
      </c>
      <c r="E91" s="301">
        <v>780.59</v>
      </c>
      <c r="F91" s="301">
        <v>816.17</v>
      </c>
      <c r="G91" s="301">
        <v>837.75</v>
      </c>
      <c r="H91" s="301">
        <v>849.89</v>
      </c>
      <c r="I91" s="301">
        <v>860.41</v>
      </c>
      <c r="J91" s="313">
        <v>809.78</v>
      </c>
      <c r="K91" s="313">
        <v>815.76</v>
      </c>
      <c r="L91" s="313">
        <v>803.87</v>
      </c>
      <c r="M91" s="313"/>
      <c r="N91" s="313">
        <f>AVERAGE(B91:M91)</f>
        <v>794.94018181818183</v>
      </c>
      <c r="P91" s="236"/>
      <c r="Q91" s="236"/>
      <c r="R91" s="213"/>
      <c r="S91" s="209"/>
      <c r="T91" s="209"/>
      <c r="U91" s="210"/>
      <c r="V91" s="210"/>
    </row>
    <row r="92" spans="1:22" ht="20.100000000000001" customHeight="1" x14ac:dyDescent="0.25">
      <c r="A92" s="277" t="s">
        <v>144</v>
      </c>
      <c r="B92" s="302">
        <v>2.8000000000000001E-2</v>
      </c>
      <c r="C92" s="302">
        <v>0.01</v>
      </c>
      <c r="D92" s="302">
        <v>2.5000000000000001E-2</v>
      </c>
      <c r="E92" s="302">
        <v>0.04</v>
      </c>
      <c r="F92" s="302">
        <v>2.8000000000000001E-2</v>
      </c>
      <c r="G92" s="302">
        <v>1.8735468368468622E-2</v>
      </c>
      <c r="H92" s="302">
        <v>6.8617787550231402E-3</v>
      </c>
      <c r="I92" s="302">
        <v>3.1E-2</v>
      </c>
      <c r="J92" s="268">
        <v>3.4000000000000002E-2</v>
      </c>
      <c r="K92" s="268">
        <v>3.3000000000000002E-2</v>
      </c>
      <c r="L92" s="268">
        <v>3.5000000000000003E-2</v>
      </c>
      <c r="M92" s="268"/>
      <c r="N92" s="268">
        <v>2.5999999999999999E-2</v>
      </c>
      <c r="P92" s="237"/>
      <c r="Q92" s="237"/>
      <c r="R92" s="208"/>
      <c r="S92" s="208"/>
      <c r="T92" s="210"/>
      <c r="U92" s="210"/>
      <c r="V92" s="210"/>
    </row>
    <row r="93" spans="1:22" s="241" customFormat="1" ht="20.100000000000001" customHeight="1" x14ac:dyDescent="0.25">
      <c r="A93" s="373" t="s">
        <v>190</v>
      </c>
      <c r="B93" s="374"/>
      <c r="C93" s="374"/>
      <c r="D93" s="374"/>
      <c r="E93" s="374"/>
      <c r="F93" s="374"/>
      <c r="G93" s="374"/>
      <c r="H93" s="374"/>
      <c r="I93" s="374"/>
      <c r="J93" s="374"/>
      <c r="K93" s="374"/>
      <c r="L93" s="374"/>
      <c r="M93" s="374"/>
      <c r="N93" s="375"/>
      <c r="O93" s="214"/>
      <c r="P93" s="223"/>
      <c r="Q93" s="223"/>
      <c r="R93" s="210"/>
      <c r="S93" s="210"/>
      <c r="T93" s="210"/>
      <c r="U93" s="210"/>
      <c r="V93" s="210"/>
    </row>
    <row r="94" spans="1:22" s="241" customFormat="1" ht="20.100000000000001" customHeight="1" x14ac:dyDescent="0.25">
      <c r="A94" s="277" t="s">
        <v>192</v>
      </c>
      <c r="B94" s="253">
        <v>25.373000000000001</v>
      </c>
      <c r="C94" s="258"/>
      <c r="D94" s="258"/>
      <c r="E94" s="258"/>
      <c r="F94" s="258"/>
      <c r="G94" s="258"/>
      <c r="H94" s="258"/>
      <c r="I94" s="258"/>
      <c r="J94" s="255"/>
      <c r="K94" s="259"/>
      <c r="L94" s="262"/>
      <c r="M94" s="258"/>
      <c r="N94" s="319">
        <f>SUM(B94:M94)</f>
        <v>25.373000000000001</v>
      </c>
      <c r="O94" s="214"/>
      <c r="P94" s="230"/>
      <c r="Q94" s="223"/>
      <c r="R94" s="210"/>
      <c r="S94" s="210"/>
      <c r="T94" s="210"/>
      <c r="U94" s="210"/>
      <c r="V94" s="210"/>
    </row>
    <row r="95" spans="1:22" s="241" customFormat="1" ht="20.100000000000001" customHeight="1" x14ac:dyDescent="0.25">
      <c r="A95" s="277" t="s">
        <v>191</v>
      </c>
      <c r="B95" s="248">
        <v>-0.314</v>
      </c>
      <c r="C95" s="249"/>
      <c r="D95" s="249"/>
      <c r="E95" s="249"/>
      <c r="F95" s="261"/>
      <c r="G95" s="249"/>
      <c r="H95" s="252"/>
      <c r="I95" s="249"/>
      <c r="J95" s="249"/>
      <c r="K95" s="249"/>
      <c r="L95" s="249"/>
      <c r="M95" s="249"/>
      <c r="N95" s="343">
        <v>-0.314</v>
      </c>
      <c r="O95" s="214"/>
      <c r="P95" s="216"/>
      <c r="Q95" s="216"/>
      <c r="R95" s="242"/>
      <c r="S95" s="242"/>
      <c r="T95" s="242"/>
      <c r="U95" s="242"/>
    </row>
    <row r="96" spans="1:22" s="241" customFormat="1" ht="20.100000000000001" customHeight="1" x14ac:dyDescent="0.25">
      <c r="A96" s="373" t="s">
        <v>193</v>
      </c>
      <c r="B96" s="374"/>
      <c r="C96" s="374"/>
      <c r="D96" s="374"/>
      <c r="E96" s="374"/>
      <c r="F96" s="374"/>
      <c r="G96" s="374"/>
      <c r="H96" s="374"/>
      <c r="I96" s="374"/>
      <c r="J96" s="374"/>
      <c r="K96" s="374"/>
      <c r="L96" s="374"/>
      <c r="M96" s="374"/>
      <c r="N96" s="375"/>
      <c r="O96" s="214"/>
      <c r="P96" s="214"/>
      <c r="Q96" s="214"/>
    </row>
    <row r="97" spans="1:18" s="241" customFormat="1" ht="20.100000000000001" customHeight="1" x14ac:dyDescent="0.25">
      <c r="A97" s="277" t="s">
        <v>130</v>
      </c>
      <c r="B97" s="344">
        <v>0.76</v>
      </c>
      <c r="C97" s="269"/>
      <c r="D97" s="269"/>
      <c r="E97" s="269"/>
      <c r="F97" s="269"/>
      <c r="G97" s="269"/>
      <c r="H97" s="269"/>
      <c r="I97" s="269"/>
      <c r="J97" s="269"/>
      <c r="K97" s="269"/>
      <c r="L97" s="269"/>
      <c r="M97" s="269"/>
      <c r="N97" s="344">
        <f>AVERAGE(B97:M97)</f>
        <v>0.76</v>
      </c>
      <c r="O97" s="214"/>
      <c r="P97" s="333"/>
      <c r="Q97" s="214"/>
    </row>
    <row r="98" spans="1:18" s="241" customFormat="1" ht="20.100000000000001" customHeight="1" x14ac:dyDescent="0.25">
      <c r="A98" s="277" t="s">
        <v>131</v>
      </c>
      <c r="B98" s="345">
        <v>0.69</v>
      </c>
      <c r="C98" s="269"/>
      <c r="D98" s="269"/>
      <c r="E98" s="269"/>
      <c r="F98" s="269"/>
      <c r="G98" s="269"/>
      <c r="H98" s="269"/>
      <c r="I98" s="269"/>
      <c r="J98" s="269"/>
      <c r="K98" s="269"/>
      <c r="L98" s="269"/>
      <c r="M98" s="269"/>
      <c r="N98" s="344">
        <f>AVERAGE(B98:M98)</f>
        <v>0.69</v>
      </c>
      <c r="O98" s="214"/>
      <c r="P98" s="214"/>
      <c r="Q98" s="214"/>
      <c r="R98" s="243"/>
    </row>
    <row r="99" spans="1:18" s="241" customFormat="1" ht="20.100000000000001" customHeight="1" x14ac:dyDescent="0.25">
      <c r="A99" s="277" t="s">
        <v>132</v>
      </c>
      <c r="B99" s="345">
        <v>0.57999999999999996</v>
      </c>
      <c r="C99" s="269"/>
      <c r="D99" s="269"/>
      <c r="E99" s="269"/>
      <c r="F99" s="269"/>
      <c r="G99" s="269"/>
      <c r="H99" s="269"/>
      <c r="I99" s="269"/>
      <c r="J99" s="269"/>
      <c r="K99" s="269"/>
      <c r="L99" s="269"/>
      <c r="M99" s="269"/>
      <c r="N99" s="344">
        <f>AVERAGE(B99:M99)</f>
        <v>0.57999999999999996</v>
      </c>
      <c r="O99" s="214"/>
      <c r="P99" s="214"/>
      <c r="Q99" s="214"/>
      <c r="R99" s="243"/>
    </row>
    <row r="100" spans="1:18" s="241" customFormat="1" ht="20.100000000000001" customHeight="1" x14ac:dyDescent="0.25">
      <c r="A100" s="373" t="s">
        <v>194</v>
      </c>
      <c r="B100" s="374"/>
      <c r="C100" s="374"/>
      <c r="D100" s="374"/>
      <c r="E100" s="374"/>
      <c r="F100" s="374"/>
      <c r="G100" s="374"/>
      <c r="H100" s="374"/>
      <c r="I100" s="374"/>
      <c r="J100" s="374"/>
      <c r="K100" s="374"/>
      <c r="L100" s="374"/>
      <c r="M100" s="374"/>
      <c r="N100" s="375"/>
      <c r="O100" s="214"/>
      <c r="P100" s="214"/>
      <c r="Q100" s="214"/>
      <c r="R100" s="243"/>
    </row>
    <row r="101" spans="1:18" s="241" customFormat="1" ht="20.100000000000001" customHeight="1" x14ac:dyDescent="0.25">
      <c r="A101" s="277" t="s">
        <v>133</v>
      </c>
      <c r="B101" s="344">
        <v>57.68</v>
      </c>
      <c r="C101" s="270"/>
      <c r="D101" s="270"/>
      <c r="E101" s="270"/>
      <c r="F101" s="270"/>
      <c r="G101" s="270"/>
      <c r="H101" s="270"/>
      <c r="I101" s="270"/>
      <c r="J101" s="270"/>
      <c r="K101" s="270"/>
      <c r="L101" s="270"/>
      <c r="M101" s="270"/>
      <c r="N101" s="344">
        <f>AVERAGE(B101:M101)</f>
        <v>57.68</v>
      </c>
      <c r="O101" s="214"/>
      <c r="P101" s="214"/>
      <c r="Q101" s="214"/>
    </row>
    <row r="102" spans="1:18" s="241" customFormat="1" ht="20.100000000000001" customHeight="1" x14ac:dyDescent="0.25">
      <c r="A102" s="312" t="s">
        <v>195</v>
      </c>
      <c r="B102" s="314"/>
      <c r="C102" s="314"/>
      <c r="D102" s="314"/>
      <c r="E102" s="314"/>
      <c r="F102" s="314"/>
      <c r="G102" s="314"/>
      <c r="H102" s="314"/>
      <c r="I102" s="314"/>
      <c r="J102" s="314"/>
      <c r="K102" s="314"/>
      <c r="L102" s="314"/>
      <c r="M102" s="314"/>
      <c r="N102" s="314"/>
      <c r="O102" s="214"/>
      <c r="P102" s="214"/>
      <c r="Q102" s="214"/>
    </row>
    <row r="103" spans="1:18" s="241" customFormat="1" ht="20.100000000000001" customHeight="1" x14ac:dyDescent="0.25">
      <c r="A103" s="277" t="s">
        <v>71</v>
      </c>
      <c r="B103" s="346">
        <v>326.7</v>
      </c>
      <c r="C103" s="271"/>
      <c r="D103" s="271"/>
      <c r="E103" s="315"/>
      <c r="F103" s="315"/>
      <c r="G103" s="315"/>
      <c r="H103" s="315"/>
      <c r="I103" s="332"/>
      <c r="J103" s="332"/>
      <c r="K103" s="340"/>
      <c r="L103" s="340"/>
      <c r="M103" s="340"/>
      <c r="N103" s="347">
        <v>326.7</v>
      </c>
      <c r="O103" s="214"/>
      <c r="P103" s="214"/>
      <c r="Q103" s="214"/>
    </row>
    <row r="104" spans="1:18" s="241" customFormat="1" ht="20.100000000000001" customHeight="1" x14ac:dyDescent="0.25">
      <c r="A104" s="376" t="s">
        <v>199</v>
      </c>
      <c r="B104" s="377"/>
      <c r="C104" s="377"/>
      <c r="D104" s="377"/>
      <c r="E104" s="377"/>
      <c r="F104" s="377"/>
      <c r="G104" s="377"/>
      <c r="H104" s="377"/>
      <c r="I104" s="377"/>
      <c r="J104" s="377"/>
      <c r="K104" s="377"/>
      <c r="L104" s="377"/>
      <c r="M104" s="377"/>
      <c r="N104" s="378"/>
      <c r="O104" s="214"/>
      <c r="P104" s="214"/>
      <c r="Q104" s="214"/>
    </row>
    <row r="105" spans="1:18" s="241" customFormat="1" ht="20.100000000000001" customHeight="1" x14ac:dyDescent="0.25">
      <c r="A105" s="324" t="s">
        <v>175</v>
      </c>
      <c r="B105" s="353">
        <v>26</v>
      </c>
      <c r="C105" s="354"/>
      <c r="D105" s="354"/>
      <c r="E105" s="354"/>
      <c r="F105" s="354"/>
      <c r="G105" s="355"/>
      <c r="H105" s="355"/>
      <c r="I105" s="356"/>
      <c r="J105" s="356"/>
      <c r="K105" s="354"/>
      <c r="L105" s="354"/>
      <c r="M105" s="354"/>
      <c r="N105" s="354">
        <v>26</v>
      </c>
      <c r="O105" s="214"/>
      <c r="P105" s="214"/>
      <c r="Q105" s="214"/>
    </row>
    <row r="106" spans="1:18" s="241" customFormat="1" ht="20.100000000000001" customHeight="1" x14ac:dyDescent="0.25">
      <c r="A106" s="368" t="s">
        <v>177</v>
      </c>
      <c r="B106" s="369"/>
      <c r="C106" s="369"/>
      <c r="D106" s="369"/>
      <c r="E106" s="369"/>
      <c r="F106" s="369"/>
      <c r="G106" s="369"/>
      <c r="H106" s="369"/>
      <c r="I106" s="369"/>
      <c r="J106" s="369"/>
      <c r="K106" s="369"/>
      <c r="L106" s="369"/>
      <c r="M106" s="369"/>
      <c r="N106" s="370"/>
      <c r="O106" s="214"/>
      <c r="P106" s="214"/>
      <c r="Q106" s="214"/>
    </row>
    <row r="107" spans="1:18" s="241" customFormat="1" ht="20.100000000000001" customHeight="1" x14ac:dyDescent="0.25">
      <c r="A107" s="272" t="s">
        <v>198</v>
      </c>
      <c r="B107" s="273"/>
      <c r="C107" s="273"/>
      <c r="D107" s="273"/>
      <c r="E107" s="273"/>
      <c r="F107" s="273"/>
      <c r="G107" s="273"/>
      <c r="H107" s="274"/>
      <c r="I107" s="274"/>
      <c r="J107" s="341"/>
      <c r="K107" s="341"/>
      <c r="L107" s="341"/>
      <c r="M107" s="274"/>
      <c r="N107" s="275"/>
      <c r="O107" s="214"/>
      <c r="P107" s="214"/>
      <c r="Q107" s="214"/>
    </row>
    <row r="108" spans="1:18" x14ac:dyDescent="0.25">
      <c r="A108" s="244"/>
      <c r="F108" s="238"/>
      <c r="G108" s="238"/>
      <c r="H108" s="238"/>
      <c r="I108" s="238"/>
      <c r="J108" s="238"/>
      <c r="K108" s="238"/>
    </row>
    <row r="112" spans="1:18" x14ac:dyDescent="0.25">
      <c r="I112" s="245"/>
    </row>
  </sheetData>
  <mergeCells count="22">
    <mergeCell ref="A4:N4"/>
    <mergeCell ref="A32:N32"/>
    <mergeCell ref="A43:N43"/>
    <mergeCell ref="A47:N47"/>
    <mergeCell ref="A1:N1"/>
    <mergeCell ref="A2:N2"/>
    <mergeCell ref="A23:N23"/>
    <mergeCell ref="A46:N46"/>
    <mergeCell ref="A75:N75"/>
    <mergeCell ref="A106:N106"/>
    <mergeCell ref="A89:N89"/>
    <mergeCell ref="E76:G76"/>
    <mergeCell ref="I76:K76"/>
    <mergeCell ref="L76:N76"/>
    <mergeCell ref="A76:A77"/>
    <mergeCell ref="A100:N100"/>
    <mergeCell ref="A96:N96"/>
    <mergeCell ref="A93:N93"/>
    <mergeCell ref="A90:N90"/>
    <mergeCell ref="H76:H77"/>
    <mergeCell ref="B76:D76"/>
    <mergeCell ref="A104:N104"/>
  </mergeCells>
  <printOptions gridLines="1"/>
  <pageMargins left="0.23622047244094491" right="0" top="0.55118110236220474" bottom="0.55118110236220474" header="0.19685039370078741" footer="0.19685039370078741"/>
  <pageSetup scale="58" fitToHeight="0" orientation="portrait" r:id="rId1"/>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topLeftCell="A13" workbookViewId="0">
      <selection activeCell="E36" sqref="E36"/>
    </sheetView>
  </sheetViews>
  <sheetFormatPr defaultColWidth="8.85546875" defaultRowHeight="15" x14ac:dyDescent="0.25"/>
  <cols>
    <col min="1" max="1" width="24.42578125" customWidth="1"/>
  </cols>
  <sheetData>
    <row r="1" spans="1:14" ht="15.75" x14ac:dyDescent="0.25">
      <c r="A1" s="388" t="s">
        <v>91</v>
      </c>
      <c r="B1" s="388"/>
      <c r="C1" s="388"/>
      <c r="D1" s="388"/>
      <c r="E1" s="388"/>
      <c r="F1" s="388"/>
      <c r="G1" s="388"/>
      <c r="H1" s="388"/>
      <c r="I1" s="388"/>
      <c r="J1" s="388"/>
      <c r="K1" s="388"/>
      <c r="L1" s="388"/>
      <c r="M1" s="388"/>
      <c r="N1" s="388"/>
    </row>
    <row r="2" spans="1:14" ht="15.75" x14ac:dyDescent="0.25">
      <c r="A2" s="389" t="s">
        <v>0</v>
      </c>
      <c r="B2" s="389"/>
      <c r="C2" s="389"/>
      <c r="D2" s="389"/>
      <c r="E2" s="389"/>
      <c r="F2" s="389"/>
      <c r="G2" s="389"/>
      <c r="H2" s="389"/>
      <c r="I2" s="389"/>
      <c r="J2" s="389"/>
      <c r="K2" s="389"/>
      <c r="L2" s="389"/>
      <c r="M2" s="389"/>
      <c r="N2" s="389"/>
    </row>
    <row r="3" spans="1:14" x14ac:dyDescent="0.25">
      <c r="A3" s="21" t="s">
        <v>1</v>
      </c>
      <c r="B3" s="21" t="s">
        <v>2</v>
      </c>
      <c r="C3" s="21" t="s">
        <v>3</v>
      </c>
      <c r="D3" s="21" t="s">
        <v>4</v>
      </c>
      <c r="E3" s="21" t="s">
        <v>5</v>
      </c>
      <c r="F3" s="21" t="s">
        <v>6</v>
      </c>
      <c r="G3" s="21" t="s">
        <v>7</v>
      </c>
      <c r="H3" s="21" t="s">
        <v>8</v>
      </c>
      <c r="I3" s="21" t="s">
        <v>9</v>
      </c>
      <c r="J3" s="21" t="s">
        <v>10</v>
      </c>
      <c r="K3" s="21" t="s">
        <v>11</v>
      </c>
      <c r="L3" s="21" t="s">
        <v>12</v>
      </c>
      <c r="M3" s="21" t="s">
        <v>13</v>
      </c>
      <c r="N3" s="21" t="s">
        <v>14</v>
      </c>
    </row>
    <row r="4" spans="1:14" x14ac:dyDescent="0.25">
      <c r="A4" s="387" t="s">
        <v>92</v>
      </c>
      <c r="B4" s="387"/>
      <c r="C4" s="387"/>
      <c r="D4" s="387"/>
      <c r="E4" s="387"/>
      <c r="F4" s="387"/>
      <c r="G4" s="387"/>
      <c r="H4" s="387"/>
      <c r="I4" s="387"/>
      <c r="J4" s="387"/>
      <c r="K4" s="387"/>
      <c r="L4" s="387"/>
      <c r="M4" s="387"/>
      <c r="N4" s="387"/>
    </row>
    <row r="5" spans="1:14" x14ac:dyDescent="0.25">
      <c r="A5" s="22" t="s">
        <v>15</v>
      </c>
      <c r="B5" s="7">
        <v>582.1</v>
      </c>
      <c r="C5" s="7">
        <v>561.6</v>
      </c>
      <c r="D5" s="7">
        <v>613.79999999999995</v>
      </c>
      <c r="E5" s="7">
        <v>592.70000000000005</v>
      </c>
      <c r="F5" s="7">
        <v>565.5</v>
      </c>
      <c r="G5" s="7">
        <v>598.79999999999995</v>
      </c>
      <c r="H5" s="7">
        <v>683.7</v>
      </c>
      <c r="I5" s="7">
        <v>710</v>
      </c>
      <c r="J5" s="7">
        <v>602.1</v>
      </c>
      <c r="K5" s="7">
        <v>594.9</v>
      </c>
      <c r="L5" s="7">
        <v>550.5</v>
      </c>
      <c r="M5" s="7">
        <v>625.20000000000005</v>
      </c>
      <c r="N5" s="7">
        <v>7280.9</v>
      </c>
    </row>
    <row r="6" spans="1:14" x14ac:dyDescent="0.25">
      <c r="A6" s="22" t="s">
        <v>93</v>
      </c>
      <c r="B6" s="8">
        <v>-3.0000000000000001E-3</v>
      </c>
      <c r="C6" s="8">
        <v>-0.01</v>
      </c>
      <c r="D6" s="8">
        <v>-1.7999999999999999E-2</v>
      </c>
      <c r="E6" s="8">
        <v>-4.2000000000000003E-2</v>
      </c>
      <c r="F6" s="8">
        <v>-5.3999999999999999E-2</v>
      </c>
      <c r="G6" s="8">
        <v>8.9999999999999993E-3</v>
      </c>
      <c r="H6" s="8">
        <v>2.5000000000000001E-2</v>
      </c>
      <c r="I6" s="8">
        <v>2E-3</v>
      </c>
      <c r="J6" s="8">
        <v>1.7999999999999999E-2</v>
      </c>
      <c r="K6" s="8">
        <v>-5.0000000000000001E-3</v>
      </c>
      <c r="L6" s="8">
        <v>-2.8000000000000001E-2</v>
      </c>
      <c r="M6" s="8">
        <v>1.7000000000000001E-2</v>
      </c>
      <c r="N6" s="8">
        <v>-7.0000000000000001E-3</v>
      </c>
    </row>
    <row r="7" spans="1:14" x14ac:dyDescent="0.25">
      <c r="A7" s="22" t="s">
        <v>17</v>
      </c>
      <c r="B7" s="7">
        <v>398.2</v>
      </c>
      <c r="C7" s="7">
        <v>380.9</v>
      </c>
      <c r="D7" s="7">
        <v>421.4</v>
      </c>
      <c r="E7" s="7">
        <v>413.4</v>
      </c>
      <c r="F7" s="7">
        <v>438.7</v>
      </c>
      <c r="G7" s="7">
        <v>490.9</v>
      </c>
      <c r="H7" s="7">
        <v>559.6</v>
      </c>
      <c r="I7" s="7">
        <v>583.4</v>
      </c>
      <c r="J7" s="7">
        <v>493.6</v>
      </c>
      <c r="K7" s="7">
        <v>472.4</v>
      </c>
      <c r="L7" s="7">
        <v>405.5</v>
      </c>
      <c r="M7" s="7">
        <v>469.1</v>
      </c>
      <c r="N7" s="7">
        <v>5527</v>
      </c>
    </row>
    <row r="8" spans="1:14" x14ac:dyDescent="0.25">
      <c r="A8" s="22" t="s">
        <v>93</v>
      </c>
      <c r="B8" s="8">
        <v>-2.7E-2</v>
      </c>
      <c r="C8" s="8">
        <v>-2.9000000000000001E-2</v>
      </c>
      <c r="D8" s="8">
        <v>-1.2999999999999999E-2</v>
      </c>
      <c r="E8" s="8">
        <v>-5.8999999999999997E-2</v>
      </c>
      <c r="F8" s="8">
        <v>-4.5999999999999999E-2</v>
      </c>
      <c r="G8" s="8">
        <v>2.7E-2</v>
      </c>
      <c r="H8" s="8">
        <v>4.3999999999999997E-2</v>
      </c>
      <c r="I8" s="8">
        <v>0.02</v>
      </c>
      <c r="J8" s="8">
        <v>0.03</v>
      </c>
      <c r="K8" s="8">
        <v>1.2999999999999999E-2</v>
      </c>
      <c r="L8" s="8">
        <v>1E-3</v>
      </c>
      <c r="M8" s="8">
        <v>7.5999999999999998E-2</v>
      </c>
      <c r="N8" s="8">
        <v>5.0000000000000001E-3</v>
      </c>
    </row>
    <row r="9" spans="1:14" x14ac:dyDescent="0.25">
      <c r="A9" s="22" t="s">
        <v>18</v>
      </c>
      <c r="B9" s="7">
        <v>118.2</v>
      </c>
      <c r="C9" s="7">
        <v>119.7</v>
      </c>
      <c r="D9" s="7">
        <v>129.1</v>
      </c>
      <c r="E9" s="7">
        <v>119.3</v>
      </c>
      <c r="F9" s="7">
        <v>95.1</v>
      </c>
      <c r="G9" s="7">
        <v>82.5</v>
      </c>
      <c r="H9" s="7">
        <v>93.5</v>
      </c>
      <c r="I9" s="7">
        <v>93.6</v>
      </c>
      <c r="J9" s="7">
        <v>81.3</v>
      </c>
      <c r="K9" s="7">
        <v>97</v>
      </c>
      <c r="L9" s="7">
        <v>98.8</v>
      </c>
      <c r="M9" s="7">
        <v>100.1</v>
      </c>
      <c r="N9" s="7">
        <v>1228.0999999999999</v>
      </c>
    </row>
    <row r="10" spans="1:14" x14ac:dyDescent="0.25">
      <c r="A10" s="22" t="s">
        <v>93</v>
      </c>
      <c r="B10" s="8">
        <v>-3.0000000000000001E-3</v>
      </c>
      <c r="C10" s="8">
        <v>-0.03</v>
      </c>
      <c r="D10" s="8">
        <v>-7.8E-2</v>
      </c>
      <c r="E10" s="8">
        <v>-8.4000000000000005E-2</v>
      </c>
      <c r="F10" s="8">
        <v>-0.129</v>
      </c>
      <c r="G10" s="8">
        <v>-0.10199999999999999</v>
      </c>
      <c r="H10" s="8">
        <v>-0.10100000000000001</v>
      </c>
      <c r="I10" s="8">
        <v>-0.13200000000000001</v>
      </c>
      <c r="J10" s="8">
        <v>-0.108</v>
      </c>
      <c r="K10" s="8">
        <v>-0.129</v>
      </c>
      <c r="L10" s="8">
        <v>-0.17299999999999999</v>
      </c>
      <c r="M10" s="8">
        <v>-0.19800000000000001</v>
      </c>
      <c r="N10" s="8">
        <v>-0.105</v>
      </c>
    </row>
    <row r="11" spans="1:14" x14ac:dyDescent="0.25">
      <c r="A11" s="22" t="s">
        <v>19</v>
      </c>
      <c r="B11" s="7">
        <v>65.7</v>
      </c>
      <c r="C11" s="7">
        <v>61</v>
      </c>
      <c r="D11" s="7">
        <v>63.2</v>
      </c>
      <c r="E11" s="7">
        <v>60.1</v>
      </c>
      <c r="F11" s="7">
        <v>31.6</v>
      </c>
      <c r="G11" s="7">
        <v>25.4</v>
      </c>
      <c r="H11" s="7">
        <v>30.6</v>
      </c>
      <c r="I11" s="7">
        <v>32.9</v>
      </c>
      <c r="J11" s="7">
        <v>27.3</v>
      </c>
      <c r="K11" s="7">
        <v>25.6</v>
      </c>
      <c r="L11" s="7">
        <v>46.2</v>
      </c>
      <c r="M11" s="7">
        <v>56.1</v>
      </c>
      <c r="N11" s="7">
        <v>525.79999999999995</v>
      </c>
    </row>
    <row r="12" spans="1:14" x14ac:dyDescent="0.25">
      <c r="A12" s="22" t="s">
        <v>93</v>
      </c>
      <c r="B12" s="8">
        <v>0.16800000000000001</v>
      </c>
      <c r="C12" s="8">
        <v>0.17899999999999999</v>
      </c>
      <c r="D12" s="8">
        <v>9.8000000000000004E-2</v>
      </c>
      <c r="E12" s="8">
        <v>0.218</v>
      </c>
      <c r="F12" s="8">
        <v>0.105</v>
      </c>
      <c r="G12" s="8">
        <v>0.09</v>
      </c>
      <c r="H12" s="8">
        <v>0.14599999999999999</v>
      </c>
      <c r="I12" s="8">
        <v>0.14299999999999999</v>
      </c>
      <c r="J12" s="8">
        <v>0.27400000000000002</v>
      </c>
      <c r="K12" s="8">
        <v>0.27</v>
      </c>
      <c r="L12" s="8">
        <v>0.115</v>
      </c>
      <c r="M12" s="8">
        <v>0.04</v>
      </c>
      <c r="N12" s="8">
        <v>0.14499999999999999</v>
      </c>
    </row>
    <row r="13" spans="1:14" x14ac:dyDescent="0.25">
      <c r="A13" s="22" t="s">
        <v>20</v>
      </c>
      <c r="B13" s="7">
        <v>1199</v>
      </c>
      <c r="C13" s="7">
        <v>1149.3</v>
      </c>
      <c r="D13" s="7">
        <v>1267</v>
      </c>
      <c r="E13" s="7">
        <v>1225.7</v>
      </c>
      <c r="F13" s="7">
        <v>1257.0999999999999</v>
      </c>
      <c r="G13" s="7">
        <v>1304.8</v>
      </c>
      <c r="H13" s="7">
        <v>1512.8</v>
      </c>
      <c r="I13" s="7">
        <v>1557.5</v>
      </c>
      <c r="J13" s="7">
        <v>1294.9000000000001</v>
      </c>
      <c r="K13" s="7">
        <v>1267.5</v>
      </c>
      <c r="L13" s="7">
        <v>1143.5999999999999</v>
      </c>
      <c r="M13" s="7">
        <v>1296.2</v>
      </c>
      <c r="N13" s="61">
        <v>15475.8</v>
      </c>
    </row>
    <row r="14" spans="1:14" x14ac:dyDescent="0.25">
      <c r="A14" s="22" t="s">
        <v>93</v>
      </c>
      <c r="B14" s="8">
        <v>2.3E-2</v>
      </c>
      <c r="C14" s="8">
        <v>-4.0000000000000001E-3</v>
      </c>
      <c r="D14" s="10">
        <v>1.4999999999999999E-2</v>
      </c>
      <c r="E14" s="8">
        <v>-2.3E-2</v>
      </c>
      <c r="F14" s="11">
        <v>2.5999999999999999E-2</v>
      </c>
      <c r="G14" s="8">
        <v>3.2000000000000001E-2</v>
      </c>
      <c r="H14" s="8">
        <v>4.5999999999999999E-2</v>
      </c>
      <c r="I14" s="9">
        <v>1.7999999999999999E-2</v>
      </c>
      <c r="J14" s="8">
        <v>2.5999999999999999E-2</v>
      </c>
      <c r="K14" s="8">
        <v>-7.0000000000000001E-3</v>
      </c>
      <c r="L14" s="8">
        <v>-1.7999999999999999E-2</v>
      </c>
      <c r="M14" s="11">
        <v>2.5999999999999999E-2</v>
      </c>
      <c r="N14" s="64">
        <v>1.4E-2</v>
      </c>
    </row>
    <row r="15" spans="1:14" x14ac:dyDescent="0.25">
      <c r="A15" s="22" t="s">
        <v>17</v>
      </c>
      <c r="B15" s="7">
        <v>800.6</v>
      </c>
      <c r="C15" s="7">
        <v>765</v>
      </c>
      <c r="D15" s="33">
        <v>839.7</v>
      </c>
      <c r="E15" s="33">
        <v>844.4</v>
      </c>
      <c r="F15" s="33">
        <v>909.8</v>
      </c>
      <c r="G15" s="33">
        <v>955.1</v>
      </c>
      <c r="H15" s="33">
        <v>1100.8</v>
      </c>
      <c r="I15" s="33">
        <v>1143.5999999999999</v>
      </c>
      <c r="J15" s="33">
        <v>949.7</v>
      </c>
      <c r="K15" s="33">
        <v>929.5</v>
      </c>
      <c r="L15" s="33">
        <v>813.5</v>
      </c>
      <c r="M15" s="33">
        <v>918.1</v>
      </c>
      <c r="N15" s="61">
        <v>10970.4</v>
      </c>
    </row>
    <row r="16" spans="1:14" x14ac:dyDescent="0.25">
      <c r="A16" s="22" t="s">
        <v>93</v>
      </c>
      <c r="B16" s="8">
        <v>1.0999999999999999E-2</v>
      </c>
      <c r="C16" s="8">
        <v>-8.9999999999999993E-3</v>
      </c>
      <c r="D16" s="8">
        <v>2.3E-2</v>
      </c>
      <c r="E16" s="8">
        <v>-2.9000000000000001E-2</v>
      </c>
      <c r="F16" s="11">
        <v>4.8000000000000001E-2</v>
      </c>
      <c r="G16" s="8">
        <v>4.2999999999999997E-2</v>
      </c>
      <c r="H16" s="8">
        <v>4.7E-2</v>
      </c>
      <c r="I16" s="9">
        <v>2.3E-2</v>
      </c>
      <c r="J16" s="8">
        <v>0.04</v>
      </c>
      <c r="K16" s="8">
        <v>0</v>
      </c>
      <c r="L16" s="8">
        <v>-8.0000000000000002E-3</v>
      </c>
      <c r="M16" s="11">
        <v>4.9000000000000002E-2</v>
      </c>
      <c r="N16" s="64">
        <v>2.1000000000000001E-2</v>
      </c>
    </row>
    <row r="17" spans="1:14" x14ac:dyDescent="0.25">
      <c r="A17" s="22" t="s">
        <v>18</v>
      </c>
      <c r="B17" s="7">
        <v>254.6</v>
      </c>
      <c r="C17" s="7">
        <v>253.4</v>
      </c>
      <c r="D17" s="7">
        <v>280.89999999999998</v>
      </c>
      <c r="E17" s="7">
        <v>252.1</v>
      </c>
      <c r="F17" s="7">
        <v>237.5</v>
      </c>
      <c r="G17" s="7">
        <v>243.5</v>
      </c>
      <c r="H17" s="7">
        <v>286.89999999999998</v>
      </c>
      <c r="I17" s="7">
        <v>285.5</v>
      </c>
      <c r="J17" s="7">
        <v>242</v>
      </c>
      <c r="K17" s="7">
        <v>244.6</v>
      </c>
      <c r="L17" s="7">
        <v>223</v>
      </c>
      <c r="M17" s="7">
        <v>244.9</v>
      </c>
      <c r="N17" s="61">
        <v>3049</v>
      </c>
    </row>
    <row r="18" spans="1:14" x14ac:dyDescent="0.25">
      <c r="A18" s="22" t="s">
        <v>93</v>
      </c>
      <c r="B18" s="8">
        <v>1.7999999999999999E-2</v>
      </c>
      <c r="C18" s="8">
        <v>-0.03</v>
      </c>
      <c r="D18" s="8">
        <v>-3.6999999999999998E-2</v>
      </c>
      <c r="E18" s="8">
        <v>-6.3E-2</v>
      </c>
      <c r="F18" s="11">
        <v>-4.5999999999999999E-2</v>
      </c>
      <c r="G18" s="8">
        <v>2.9000000000000001E-2</v>
      </c>
      <c r="H18" s="8">
        <v>4.5999999999999999E-2</v>
      </c>
      <c r="I18" s="8">
        <v>1.0999999999999999E-2</v>
      </c>
      <c r="J18" s="8">
        <v>-1E-3</v>
      </c>
      <c r="K18" s="8">
        <v>-4.8000000000000001E-2</v>
      </c>
      <c r="L18" s="8">
        <v>-4.4999999999999998E-2</v>
      </c>
      <c r="M18" s="8">
        <v>-5.5E-2</v>
      </c>
      <c r="N18" s="64">
        <v>-1.7999999999999999E-2</v>
      </c>
    </row>
    <row r="19" spans="1:14" x14ac:dyDescent="0.25">
      <c r="A19" s="22" t="s">
        <v>19</v>
      </c>
      <c r="B19" s="7">
        <v>143.80000000000001</v>
      </c>
      <c r="C19" s="7">
        <v>130.80000000000001</v>
      </c>
      <c r="D19" s="7">
        <v>146.5</v>
      </c>
      <c r="E19" s="7">
        <v>129.19999999999999</v>
      </c>
      <c r="F19" s="7">
        <v>109.7</v>
      </c>
      <c r="G19" s="7">
        <v>106.2</v>
      </c>
      <c r="H19" s="7">
        <v>125</v>
      </c>
      <c r="I19" s="7">
        <v>128.4</v>
      </c>
      <c r="J19" s="7">
        <v>103.2</v>
      </c>
      <c r="K19" s="7">
        <v>93.4</v>
      </c>
      <c r="L19" s="7">
        <v>107.1</v>
      </c>
      <c r="M19" s="7">
        <v>133.19999999999999</v>
      </c>
      <c r="N19" s="61">
        <v>1456.4</v>
      </c>
    </row>
    <row r="20" spans="1:14" x14ac:dyDescent="0.25">
      <c r="A20" s="22" t="s">
        <v>93</v>
      </c>
      <c r="B20" s="8">
        <v>9.9000000000000005E-2</v>
      </c>
      <c r="C20" s="8">
        <v>0.08</v>
      </c>
      <c r="D20" s="8">
        <v>0.08</v>
      </c>
      <c r="E20" s="8">
        <v>0.106</v>
      </c>
      <c r="F20" s="11">
        <v>1.0999999999999999E-2</v>
      </c>
      <c r="G20" s="8">
        <v>-5.8000000000000003E-2</v>
      </c>
      <c r="H20" s="8">
        <v>4.4999999999999998E-2</v>
      </c>
      <c r="I20" s="8">
        <v>-7.0000000000000001E-3</v>
      </c>
      <c r="J20" s="8">
        <v>-3.4000000000000002E-2</v>
      </c>
      <c r="K20" s="8">
        <v>4.5999999999999999E-2</v>
      </c>
      <c r="L20" s="8">
        <v>-3.5000000000000003E-2</v>
      </c>
      <c r="M20" s="8">
        <v>3.6999999999999998E-2</v>
      </c>
      <c r="N20" s="64">
        <v>3.3000000000000002E-2</v>
      </c>
    </row>
    <row r="21" spans="1:14" x14ac:dyDescent="0.25">
      <c r="A21" s="22" t="s">
        <v>21</v>
      </c>
      <c r="B21" s="7">
        <v>97.6</v>
      </c>
      <c r="C21" s="7">
        <v>91</v>
      </c>
      <c r="D21" s="7">
        <v>97.3</v>
      </c>
      <c r="E21" s="7">
        <v>93.5</v>
      </c>
      <c r="F21" s="7">
        <v>92.1</v>
      </c>
      <c r="G21" s="7">
        <v>98.1</v>
      </c>
      <c r="H21" s="7">
        <v>97.5</v>
      </c>
      <c r="I21" s="7">
        <v>98.2</v>
      </c>
      <c r="J21" s="7">
        <v>93.8</v>
      </c>
      <c r="K21" s="16">
        <v>87.4</v>
      </c>
      <c r="L21" s="16">
        <v>79.5</v>
      </c>
      <c r="M21" s="30">
        <v>73.599999999999994</v>
      </c>
      <c r="N21" s="7">
        <v>1099.7</v>
      </c>
    </row>
    <row r="22" spans="1:14" x14ac:dyDescent="0.25">
      <c r="A22" s="22" t="s">
        <v>93</v>
      </c>
      <c r="B22" s="8">
        <v>-3.5999999999999997E-2</v>
      </c>
      <c r="C22" s="8">
        <v>-8.5999999999999993E-2</v>
      </c>
      <c r="D22" s="8">
        <v>-0.1</v>
      </c>
      <c r="E22" s="8">
        <v>-0.151</v>
      </c>
      <c r="F22" s="11">
        <v>-0.17299999999999999</v>
      </c>
      <c r="G22" s="8">
        <v>-0.14899999999999999</v>
      </c>
      <c r="H22" s="8">
        <v>-0.16900000000000001</v>
      </c>
      <c r="I22" s="8">
        <v>-0.13900000000000001</v>
      </c>
      <c r="J22" s="8">
        <v>-0.19</v>
      </c>
      <c r="K22" s="8">
        <v>-0.24199999999999999</v>
      </c>
      <c r="L22" s="8">
        <v>-0.22</v>
      </c>
      <c r="M22" s="8">
        <v>-0.252</v>
      </c>
      <c r="N22" s="64">
        <v>-0.16</v>
      </c>
    </row>
    <row r="23" spans="1:14" x14ac:dyDescent="0.25">
      <c r="A23" s="387" t="s">
        <v>94</v>
      </c>
      <c r="B23" s="387"/>
      <c r="C23" s="387"/>
      <c r="D23" s="387"/>
      <c r="E23" s="387"/>
      <c r="F23" s="387"/>
      <c r="G23" s="387"/>
      <c r="H23" s="387"/>
      <c r="I23" s="387"/>
      <c r="J23" s="387"/>
      <c r="K23" s="387"/>
      <c r="L23" s="387"/>
      <c r="M23" s="387"/>
      <c r="N23" s="387"/>
    </row>
    <row r="24" spans="1:14" x14ac:dyDescent="0.25">
      <c r="A24" s="22" t="s">
        <v>22</v>
      </c>
      <c r="B24" s="42">
        <v>57.7</v>
      </c>
      <c r="C24" s="42">
        <v>57.3</v>
      </c>
      <c r="D24" s="42">
        <v>64.7</v>
      </c>
      <c r="E24" s="42">
        <v>72.8</v>
      </c>
      <c r="F24" s="42">
        <v>80.099999999999994</v>
      </c>
      <c r="G24" s="42">
        <v>85.4</v>
      </c>
      <c r="H24" s="42">
        <v>111.1</v>
      </c>
      <c r="I24" s="42">
        <v>109.4</v>
      </c>
      <c r="J24" s="42">
        <v>80.900000000000006</v>
      </c>
      <c r="K24" s="62">
        <v>80.3</v>
      </c>
      <c r="L24" s="62">
        <v>64.400000000000006</v>
      </c>
      <c r="M24" s="62">
        <v>72.099999999999994</v>
      </c>
      <c r="N24" s="62">
        <v>936.19999999999993</v>
      </c>
    </row>
    <row r="25" spans="1:14" x14ac:dyDescent="0.25">
      <c r="A25" s="22" t="s">
        <v>93</v>
      </c>
      <c r="B25" s="53">
        <v>3.2000000000000001E-2</v>
      </c>
      <c r="C25" s="53">
        <v>2.3214285714285632E-2</v>
      </c>
      <c r="D25" s="53">
        <v>3.8523274478330816E-2</v>
      </c>
      <c r="E25" s="53">
        <v>1.8181818181818077E-2</v>
      </c>
      <c r="F25" s="53">
        <v>3.6222509702457995E-2</v>
      </c>
      <c r="G25" s="53">
        <v>2.1531100478469067E-2</v>
      </c>
      <c r="H25" s="53">
        <v>6.8269230769230749E-2</v>
      </c>
      <c r="I25" s="53">
        <v>-9.9547511312216841E-3</v>
      </c>
      <c r="J25" s="53">
        <v>2.1464646464646409E-2</v>
      </c>
      <c r="K25" s="63">
        <v>-1.7135862913096767E-2</v>
      </c>
      <c r="L25" s="63">
        <v>0</v>
      </c>
      <c r="M25" s="63">
        <v>-1.3850415512466352E-3</v>
      </c>
      <c r="N25" s="63">
        <v>1.9159590681471661E-2</v>
      </c>
    </row>
    <row r="26" spans="1:14" x14ac:dyDescent="0.25">
      <c r="A26" s="23" t="s">
        <v>23</v>
      </c>
      <c r="B26" s="42">
        <v>501.8</v>
      </c>
      <c r="C26" s="42">
        <v>505.5</v>
      </c>
      <c r="D26" s="42">
        <v>544.6</v>
      </c>
      <c r="E26" s="42">
        <v>568.20000000000005</v>
      </c>
      <c r="F26" s="42">
        <v>679.2</v>
      </c>
      <c r="G26" s="42">
        <v>705.5</v>
      </c>
      <c r="H26" s="67">
        <v>953</v>
      </c>
      <c r="I26" s="42">
        <v>977.6</v>
      </c>
      <c r="J26" s="42">
        <v>693.9</v>
      </c>
      <c r="K26" s="54">
        <v>590</v>
      </c>
      <c r="L26" s="62">
        <v>467.9</v>
      </c>
      <c r="M26" s="62">
        <v>559.4</v>
      </c>
      <c r="N26" s="66">
        <v>7746.5999999999995</v>
      </c>
    </row>
    <row r="27" spans="1:14" x14ac:dyDescent="0.25">
      <c r="A27" s="22" t="s">
        <v>93</v>
      </c>
      <c r="B27" s="53">
        <v>6.0999999999999999E-2</v>
      </c>
      <c r="C27" s="53">
        <v>0.12558450233800933</v>
      </c>
      <c r="D27" s="53">
        <v>9.1164095371669029E-2</v>
      </c>
      <c r="E27" s="53">
        <v>6.7242674680691339E-2</v>
      </c>
      <c r="F27" s="53">
        <v>0.15864892528147378</v>
      </c>
      <c r="G27" s="53">
        <v>6.9263413155501663E-2</v>
      </c>
      <c r="H27" s="53">
        <v>8.0866507882499716E-2</v>
      </c>
      <c r="I27" s="53">
        <v>-5.0885406065540595E-3</v>
      </c>
      <c r="J27" s="53">
        <v>7.4647669196221011E-2</v>
      </c>
      <c r="K27" s="55">
        <v>4.6656022707113554E-2</v>
      </c>
      <c r="L27" s="55">
        <v>0.1454100367197062</v>
      </c>
      <c r="M27" s="63">
        <v>5.6069473286765925E-2</v>
      </c>
      <c r="N27" s="63">
        <v>7.420092907162168E-2</v>
      </c>
    </row>
    <row r="28" spans="1:14" x14ac:dyDescent="0.25">
      <c r="A28" s="22" t="s">
        <v>95</v>
      </c>
      <c r="B28" s="42">
        <v>96.3</v>
      </c>
      <c r="C28" s="42">
        <v>92.8</v>
      </c>
      <c r="D28" s="42">
        <v>111.7</v>
      </c>
      <c r="E28" s="42">
        <v>123.4</v>
      </c>
      <c r="F28" s="42">
        <v>149.19999999999999</v>
      </c>
      <c r="G28" s="42">
        <v>167.9</v>
      </c>
      <c r="H28" s="42">
        <v>233.7</v>
      </c>
      <c r="I28" s="42">
        <v>254.3</v>
      </c>
      <c r="J28" s="42">
        <v>161.80000000000001</v>
      </c>
      <c r="K28" s="62">
        <v>125.2</v>
      </c>
      <c r="L28" s="62">
        <v>84.4</v>
      </c>
      <c r="M28" s="62">
        <v>103</v>
      </c>
      <c r="N28" s="66">
        <v>1703.7</v>
      </c>
    </row>
    <row r="29" spans="1:14" x14ac:dyDescent="0.25">
      <c r="A29" s="22" t="s">
        <v>93</v>
      </c>
      <c r="B29" s="53">
        <v>4.9000000000000002E-2</v>
      </c>
      <c r="C29" s="53">
        <v>9.5631641086186381E-2</v>
      </c>
      <c r="D29" s="53">
        <v>6.1787072243346008E-2</v>
      </c>
      <c r="E29" s="53">
        <v>-9.6308186195825929E-3</v>
      </c>
      <c r="F29" s="53">
        <v>6.9534050179211437E-2</v>
      </c>
      <c r="G29" s="53">
        <v>3.641975308641987E-2</v>
      </c>
      <c r="H29" s="53">
        <v>4.1443850267379512E-2</v>
      </c>
      <c r="I29" s="53">
        <v>-3.9652567975830832E-2</v>
      </c>
      <c r="J29" s="53">
        <v>4.7927461139896321E-2</v>
      </c>
      <c r="K29" s="55">
        <v>-7.9808459696728562E-4</v>
      </c>
      <c r="L29" s="55">
        <v>9.5693779904306719E-3</v>
      </c>
      <c r="M29" s="63">
        <v>-4.9815498154981652E-2</v>
      </c>
      <c r="N29" s="63">
        <v>2.0974411218313671E-2</v>
      </c>
    </row>
    <row r="30" spans="1:14" x14ac:dyDescent="0.25">
      <c r="A30" s="22" t="s">
        <v>24</v>
      </c>
      <c r="B30" s="42">
        <v>164.1</v>
      </c>
      <c r="C30" s="42">
        <v>146.6</v>
      </c>
      <c r="D30" s="42">
        <v>170.8</v>
      </c>
      <c r="E30" s="42">
        <v>177.8</v>
      </c>
      <c r="F30" s="42">
        <v>186.6</v>
      </c>
      <c r="G30" s="42">
        <v>188.3</v>
      </c>
      <c r="H30" s="42">
        <v>202.7</v>
      </c>
      <c r="I30" s="42">
        <v>196.8</v>
      </c>
      <c r="J30" s="42">
        <v>179.3</v>
      </c>
      <c r="K30" s="62">
        <v>185.5</v>
      </c>
      <c r="L30" s="62">
        <v>162.1</v>
      </c>
      <c r="M30" s="62">
        <v>162.80000000000001</v>
      </c>
      <c r="N30" s="62">
        <v>2123.4</v>
      </c>
    </row>
    <row r="31" spans="1:14" x14ac:dyDescent="0.25">
      <c r="A31" s="72" t="s">
        <v>93</v>
      </c>
      <c r="B31" s="73">
        <v>-3.2000000000000001E-2</v>
      </c>
      <c r="C31" s="73">
        <v>-6.9796954314720772E-2</v>
      </c>
      <c r="D31" s="73">
        <v>-6.5134099616858121E-2</v>
      </c>
      <c r="E31" s="73">
        <v>-5.1733333333333298E-2</v>
      </c>
      <c r="F31" s="73">
        <v>-7.0254110612855025E-2</v>
      </c>
      <c r="G31" s="73">
        <v>-5.8499999999999996E-2</v>
      </c>
      <c r="H31" s="73">
        <v>-7.8217371532514846E-2</v>
      </c>
      <c r="I31" s="73">
        <v>-0.11867442901925662</v>
      </c>
      <c r="J31" s="73">
        <v>-0.11456790123456784</v>
      </c>
      <c r="K31" s="74">
        <v>-0.11834600760456271</v>
      </c>
      <c r="L31" s="74">
        <v>-9.1367713004484319E-2</v>
      </c>
      <c r="M31" s="75">
        <v>-9.7060454797559648E-2</v>
      </c>
      <c r="N31" s="75">
        <v>-8.1931773963422549E-2</v>
      </c>
    </row>
    <row r="32" spans="1:14" x14ac:dyDescent="0.25">
      <c r="A32" s="18" t="s">
        <v>96</v>
      </c>
      <c r="B32" s="19"/>
      <c r="C32" s="19"/>
      <c r="D32" s="19"/>
      <c r="E32" s="19"/>
      <c r="F32" s="19"/>
      <c r="G32" s="19"/>
      <c r="H32" s="19"/>
      <c r="I32" s="19"/>
      <c r="J32" s="19"/>
      <c r="K32" s="19"/>
      <c r="L32" s="19"/>
      <c r="M32" s="19"/>
      <c r="N32" s="20"/>
    </row>
    <row r="33" spans="1:14" x14ac:dyDescent="0.25">
      <c r="A33" s="76" t="s">
        <v>26</v>
      </c>
      <c r="B33" s="77">
        <v>184.9</v>
      </c>
      <c r="C33" s="77">
        <v>188.6</v>
      </c>
      <c r="D33" s="77">
        <v>203.8</v>
      </c>
      <c r="E33" s="77">
        <v>246.7</v>
      </c>
      <c r="F33" s="77">
        <v>296.39999999999998</v>
      </c>
      <c r="G33" s="78">
        <v>326</v>
      </c>
      <c r="H33" s="77">
        <v>630.5</v>
      </c>
      <c r="I33" s="77">
        <v>631.29999999999995</v>
      </c>
      <c r="J33" s="78">
        <v>433</v>
      </c>
      <c r="K33" s="77">
        <v>145.80000000000001</v>
      </c>
      <c r="L33" s="77">
        <v>116.7</v>
      </c>
      <c r="M33" s="77">
        <v>148.1</v>
      </c>
      <c r="N33" s="79">
        <v>3894.3</v>
      </c>
    </row>
    <row r="34" spans="1:14" x14ac:dyDescent="0.25">
      <c r="A34" s="22" t="s">
        <v>93</v>
      </c>
      <c r="B34" s="13">
        <v>8.1000000000000003E-2</v>
      </c>
      <c r="C34" s="13">
        <v>0.14599999999999999</v>
      </c>
      <c r="D34" s="13">
        <v>0.107</v>
      </c>
      <c r="E34" s="14">
        <v>6.7000000000000004E-2</v>
      </c>
      <c r="F34" s="14">
        <v>0.14799999999999999</v>
      </c>
      <c r="G34" s="14">
        <v>8.5999999999999993E-2</v>
      </c>
      <c r="H34" s="14">
        <v>0.124</v>
      </c>
      <c r="I34" s="14">
        <v>-2.6856240126382769E-3</v>
      </c>
      <c r="J34" s="14">
        <v>8.8213118874089114E-2</v>
      </c>
      <c r="K34" s="14">
        <v>3.6999999999999998E-2</v>
      </c>
      <c r="L34" s="14">
        <v>0.127</v>
      </c>
      <c r="M34" s="14">
        <v>4.5165843330980948E-2</v>
      </c>
      <c r="N34" s="13">
        <v>9.63373778891361E-2</v>
      </c>
    </row>
    <row r="35" spans="1:14" x14ac:dyDescent="0.25">
      <c r="A35" s="22" t="s">
        <v>27</v>
      </c>
      <c r="B35" s="15">
        <v>52.8</v>
      </c>
      <c r="C35" s="16">
        <v>53.6</v>
      </c>
      <c r="D35" s="16">
        <v>64.099999999999994</v>
      </c>
      <c r="E35" s="16">
        <v>147.1</v>
      </c>
      <c r="F35" s="16">
        <v>178.1</v>
      </c>
      <c r="G35" s="15">
        <v>200.8</v>
      </c>
      <c r="H35" s="15">
        <v>433.3</v>
      </c>
      <c r="I35" s="15">
        <v>444.9</v>
      </c>
      <c r="J35" s="15">
        <v>296.7</v>
      </c>
      <c r="K35" s="15">
        <v>61.1</v>
      </c>
      <c r="L35" s="15">
        <v>41.5</v>
      </c>
      <c r="M35" s="32">
        <v>52.7</v>
      </c>
      <c r="N35" s="7">
        <v>2266.1</v>
      </c>
    </row>
    <row r="36" spans="1:14" x14ac:dyDescent="0.25">
      <c r="A36" s="22" t="s">
        <v>93</v>
      </c>
      <c r="B36" s="8">
        <v>0.06</v>
      </c>
      <c r="C36" s="8">
        <v>0.111</v>
      </c>
      <c r="D36" s="8">
        <v>7.3999999999999996E-2</v>
      </c>
      <c r="E36" s="11">
        <v>3.5000000000000003E-2</v>
      </c>
      <c r="F36" s="8">
        <v>0.10299999999999999</v>
      </c>
      <c r="G36" s="11">
        <v>5.5E-2</v>
      </c>
      <c r="H36" s="11">
        <v>0.10100000000000001</v>
      </c>
      <c r="I36" s="8">
        <v>-1.9828155981493678E-2</v>
      </c>
      <c r="J36" s="8">
        <v>7.6169749727965197E-2</v>
      </c>
      <c r="K36" s="11">
        <v>1.7000000000000001E-2</v>
      </c>
      <c r="L36" s="11">
        <v>4.7E-2</v>
      </c>
      <c r="M36" s="10">
        <v>-2.0446096654274992E-2</v>
      </c>
      <c r="N36" s="8">
        <v>5.1749744732200842E-2</v>
      </c>
    </row>
    <row r="37" spans="1:14" x14ac:dyDescent="0.25">
      <c r="A37" s="22" t="s">
        <v>28</v>
      </c>
      <c r="B37" s="15">
        <v>6.7</v>
      </c>
      <c r="C37" s="15">
        <v>7.5</v>
      </c>
      <c r="D37" s="15">
        <v>9.3000000000000007</v>
      </c>
      <c r="E37" s="15">
        <v>14.8</v>
      </c>
      <c r="F37" s="15">
        <v>39.200000000000003</v>
      </c>
      <c r="G37" s="16">
        <v>73.5</v>
      </c>
      <c r="H37" s="15">
        <v>114.3</v>
      </c>
      <c r="I37" s="16">
        <v>114.1</v>
      </c>
      <c r="J37" s="15">
        <v>59.7</v>
      </c>
      <c r="K37" s="16">
        <v>22</v>
      </c>
      <c r="L37" s="15">
        <v>7.9</v>
      </c>
      <c r="M37" s="67">
        <v>8</v>
      </c>
      <c r="N37" s="16">
        <v>476.99999999999994</v>
      </c>
    </row>
    <row r="38" spans="1:14" x14ac:dyDescent="0.25">
      <c r="A38" s="22" t="s">
        <v>93</v>
      </c>
      <c r="B38" s="11">
        <v>3.5000000000000003E-2</v>
      </c>
      <c r="C38" s="11">
        <v>0.191</v>
      </c>
      <c r="D38" s="11">
        <v>0.47619047619047628</v>
      </c>
      <c r="E38" s="11">
        <v>0.34545454545454546</v>
      </c>
      <c r="F38" s="11">
        <v>0.26860841423948245</v>
      </c>
      <c r="G38" s="11">
        <v>0.22909698996655514</v>
      </c>
      <c r="H38" s="11">
        <v>0.11512195121951208</v>
      </c>
      <c r="I38" s="8">
        <v>6.8352059925093522E-2</v>
      </c>
      <c r="J38" s="14">
        <v>0.1221804511278195</v>
      </c>
      <c r="K38" s="11">
        <v>0.19565217391304368</v>
      </c>
      <c r="L38" s="11">
        <v>0.46296296296296302</v>
      </c>
      <c r="M38" s="10">
        <v>0.23076923076923084</v>
      </c>
      <c r="N38" s="11">
        <v>0.15328820116054143</v>
      </c>
    </row>
    <row r="39" spans="1:14" x14ac:dyDescent="0.25">
      <c r="A39" s="387" t="s">
        <v>97</v>
      </c>
      <c r="B39" s="387"/>
      <c r="C39" s="387"/>
      <c r="D39" s="387"/>
      <c r="E39" s="387"/>
      <c r="F39" s="387"/>
      <c r="G39" s="387"/>
      <c r="H39" s="387"/>
      <c r="I39" s="387"/>
      <c r="J39" s="387"/>
      <c r="K39" s="387"/>
      <c r="L39" s="387"/>
      <c r="M39" s="387"/>
      <c r="N39" s="387"/>
    </row>
    <row r="41" spans="1:14" x14ac:dyDescent="0.25">
      <c r="A41" s="22" t="s">
        <v>1</v>
      </c>
      <c r="B41" s="21" t="s">
        <v>2</v>
      </c>
      <c r="C41" s="21" t="s">
        <v>3</v>
      </c>
      <c r="D41" s="21" t="s">
        <v>4</v>
      </c>
      <c r="E41" s="21" t="s">
        <v>5</v>
      </c>
      <c r="F41" s="21" t="s">
        <v>6</v>
      </c>
      <c r="G41" s="21" t="s">
        <v>7</v>
      </c>
      <c r="H41" s="21" t="s">
        <v>8</v>
      </c>
      <c r="I41" s="21" t="s">
        <v>9</v>
      </c>
      <c r="J41" s="21" t="s">
        <v>10</v>
      </c>
      <c r="K41" s="21" t="s">
        <v>11</v>
      </c>
      <c r="L41" s="21" t="s">
        <v>12</v>
      </c>
      <c r="M41" s="21" t="s">
        <v>13</v>
      </c>
      <c r="N41" s="21" t="s">
        <v>14</v>
      </c>
    </row>
    <row r="42" spans="1:14" x14ac:dyDescent="0.25">
      <c r="A42" s="387" t="s">
        <v>98</v>
      </c>
      <c r="B42" s="387"/>
      <c r="C42" s="387"/>
      <c r="D42" s="387"/>
      <c r="E42" s="387"/>
      <c r="F42" s="387"/>
      <c r="G42" s="387"/>
      <c r="H42" s="387"/>
      <c r="I42" s="387"/>
      <c r="J42" s="387"/>
      <c r="K42" s="387"/>
      <c r="L42" s="387"/>
      <c r="M42" s="387"/>
      <c r="N42" s="387"/>
    </row>
    <row r="43" spans="1:14" x14ac:dyDescent="0.25">
      <c r="A43" s="22" t="s">
        <v>29</v>
      </c>
      <c r="B43" s="17">
        <v>156.9</v>
      </c>
      <c r="C43" s="17">
        <v>157.6</v>
      </c>
      <c r="D43" s="56">
        <v>155.9</v>
      </c>
      <c r="E43" s="17">
        <v>152.80000000000001</v>
      </c>
      <c r="F43" s="32">
        <v>157.1</v>
      </c>
      <c r="G43" s="17">
        <v>157.69999999999999</v>
      </c>
      <c r="H43" s="17">
        <v>154.4</v>
      </c>
      <c r="I43" s="17">
        <v>155.1</v>
      </c>
      <c r="J43" s="17">
        <v>150.5</v>
      </c>
      <c r="K43" s="17">
        <v>154.30000000000001</v>
      </c>
      <c r="L43" s="17">
        <v>150.4</v>
      </c>
      <c r="M43" s="32">
        <v>138.9</v>
      </c>
      <c r="N43" s="60">
        <v>153.5</v>
      </c>
    </row>
    <row r="44" spans="1:14" x14ac:dyDescent="0.25">
      <c r="A44" s="22" t="s">
        <v>93</v>
      </c>
      <c r="B44" s="9">
        <v>4.3999999999999997E-2</v>
      </c>
      <c r="C44" s="10">
        <v>1.4810045074050038E-2</v>
      </c>
      <c r="D44" s="57">
        <v>3.7258815701929349E-2</v>
      </c>
      <c r="E44" s="9">
        <v>8.9999999999999993E-3</v>
      </c>
      <c r="F44" s="9">
        <v>5.2949061662198371E-2</v>
      </c>
      <c r="G44" s="9">
        <v>9.1999999999999998E-2</v>
      </c>
      <c r="H44" s="9">
        <v>9.0999999999999998E-2</v>
      </c>
      <c r="I44" s="9">
        <v>8.7999999999999995E-2</v>
      </c>
      <c r="J44" s="9">
        <v>2.1999999999999999E-2</v>
      </c>
      <c r="K44" s="9">
        <v>-4.0000000000000001E-3</v>
      </c>
      <c r="L44" s="9">
        <v>-3.5999999999999997E-2</v>
      </c>
      <c r="M44" s="9">
        <v>-0.10299999999999999</v>
      </c>
      <c r="N44" s="65">
        <v>2.4E-2</v>
      </c>
    </row>
    <row r="45" spans="1:14" x14ac:dyDescent="0.25">
      <c r="A45" s="387" t="s">
        <v>99</v>
      </c>
      <c r="B45" s="387"/>
      <c r="C45" s="387"/>
      <c r="D45" s="387"/>
      <c r="E45" s="387"/>
      <c r="F45" s="387"/>
      <c r="G45" s="387"/>
      <c r="H45" s="387"/>
      <c r="I45" s="387"/>
      <c r="J45" s="387"/>
      <c r="K45" s="387"/>
      <c r="L45" s="387"/>
      <c r="M45" s="387"/>
      <c r="N45" s="387"/>
    </row>
    <row r="46" spans="1:14" x14ac:dyDescent="0.25">
      <c r="A46" s="22" t="s">
        <v>100</v>
      </c>
      <c r="B46" s="9">
        <v>0.54400000000000004</v>
      </c>
      <c r="C46" s="9">
        <v>0.65300000000000002</v>
      </c>
      <c r="D46" s="68">
        <v>0.67100000000000004</v>
      </c>
      <c r="E46" s="9">
        <v>0.67700000000000005</v>
      </c>
      <c r="F46" s="9">
        <v>0.64300000000000002</v>
      </c>
      <c r="G46" s="45">
        <v>0.69699999999999995</v>
      </c>
      <c r="H46" s="9">
        <v>0.64800000000000002</v>
      </c>
      <c r="I46" s="9">
        <v>0.63900000000000001</v>
      </c>
      <c r="J46" s="9">
        <v>0.64500000000000002</v>
      </c>
      <c r="K46" s="9">
        <v>0.63100000000000001</v>
      </c>
      <c r="L46" s="9">
        <v>0.622</v>
      </c>
      <c r="M46" s="9">
        <v>0.47899999999999998</v>
      </c>
      <c r="N46" s="9">
        <v>0.63</v>
      </c>
    </row>
    <row r="47" spans="1:14" x14ac:dyDescent="0.25">
      <c r="A47" s="24" t="s">
        <v>101</v>
      </c>
      <c r="B47" s="42">
        <v>-3.9</v>
      </c>
      <c r="C47" s="42">
        <v>-2.8</v>
      </c>
      <c r="D47" s="69">
        <v>-7.1</v>
      </c>
      <c r="E47" s="42">
        <v>-7.6</v>
      </c>
      <c r="F47" s="42">
        <v>-9.1</v>
      </c>
      <c r="G47" s="46">
        <v>-0.1</v>
      </c>
      <c r="H47" s="42">
        <v>-1.2</v>
      </c>
      <c r="I47" s="42">
        <v>-13.3</v>
      </c>
      <c r="J47" s="67">
        <v>-0.62</v>
      </c>
      <c r="K47" s="42">
        <v>-9.1999999999999993</v>
      </c>
      <c r="L47" s="42">
        <v>-11.9</v>
      </c>
      <c r="M47" s="42">
        <v>-7.1</v>
      </c>
      <c r="N47" s="42">
        <v>-6.6</v>
      </c>
    </row>
    <row r="48" spans="1:14" x14ac:dyDescent="0.25">
      <c r="A48" s="43" t="s">
        <v>34</v>
      </c>
      <c r="B48" s="52">
        <v>131.29</v>
      </c>
      <c r="C48" s="52">
        <v>134.52000000000001</v>
      </c>
      <c r="D48" s="70">
        <v>135.93</v>
      </c>
      <c r="E48" s="52">
        <v>134.91</v>
      </c>
      <c r="F48" s="52">
        <v>133.27000000000001</v>
      </c>
      <c r="G48" s="47">
        <v>138.75</v>
      </c>
      <c r="H48" s="51">
        <v>132.4</v>
      </c>
      <c r="I48" s="52">
        <v>132.58000000000001</v>
      </c>
      <c r="J48" s="52">
        <v>135.13999999999999</v>
      </c>
      <c r="K48" s="52">
        <v>135.72999999999999</v>
      </c>
      <c r="L48" s="52">
        <v>137.19</v>
      </c>
      <c r="M48" s="52">
        <v>130.41999999999999</v>
      </c>
      <c r="N48" s="52">
        <v>135.63999999999999</v>
      </c>
    </row>
    <row r="49" spans="1:14" x14ac:dyDescent="0.25">
      <c r="A49" s="43" t="s">
        <v>102</v>
      </c>
      <c r="B49" s="53">
        <v>1.4E-2</v>
      </c>
      <c r="C49" s="53">
        <v>0.01</v>
      </c>
      <c r="D49" s="53">
        <v>5.0000000000000001E-3</v>
      </c>
      <c r="E49" s="53">
        <v>2E-3</v>
      </c>
      <c r="F49" s="53">
        <v>-8.0000000000000002E-3</v>
      </c>
      <c r="G49" s="53">
        <v>1.2999999999999999E-2</v>
      </c>
      <c r="H49" s="53">
        <v>8.9999999999999993E-3</v>
      </c>
      <c r="I49" s="53">
        <v>-4.2000000000000003E-2</v>
      </c>
      <c r="J49" s="53">
        <v>-2.1999999999999999E-2</v>
      </c>
      <c r="K49" s="53">
        <v>-1.6E-2</v>
      </c>
      <c r="L49" s="53">
        <v>-2.5999999999999999E-2</v>
      </c>
      <c r="M49" s="53">
        <v>-3.4000000000000002E-2</v>
      </c>
      <c r="N49" s="53">
        <v>-1.0999999999999999E-2</v>
      </c>
    </row>
    <row r="50" spans="1:14" x14ac:dyDescent="0.25">
      <c r="A50" s="43" t="s">
        <v>35</v>
      </c>
      <c r="B50" s="52">
        <v>71.42</v>
      </c>
      <c r="C50" s="52">
        <v>87.81</v>
      </c>
      <c r="D50" s="52">
        <v>91.22</v>
      </c>
      <c r="E50" s="52">
        <v>91.4</v>
      </c>
      <c r="F50" s="52">
        <v>85.73</v>
      </c>
      <c r="G50" s="52">
        <v>96.77</v>
      </c>
      <c r="H50" s="52">
        <v>85.77</v>
      </c>
      <c r="I50" s="52">
        <v>84.73</v>
      </c>
      <c r="J50" s="52">
        <v>87.13</v>
      </c>
      <c r="K50" s="52">
        <v>85.67</v>
      </c>
      <c r="L50" s="52">
        <v>85.28</v>
      </c>
      <c r="M50" s="52">
        <v>62.51</v>
      </c>
      <c r="N50" s="52">
        <v>85.44</v>
      </c>
    </row>
    <row r="51" spans="1:14" x14ac:dyDescent="0.25">
      <c r="A51" s="22" t="s">
        <v>33</v>
      </c>
      <c r="B51" s="9">
        <v>0.55000000000000004</v>
      </c>
      <c r="C51" s="9">
        <v>0.61799999999999999</v>
      </c>
      <c r="D51" s="68">
        <v>0.63500000000000001</v>
      </c>
      <c r="E51" s="9">
        <v>0.64100000000000001</v>
      </c>
      <c r="F51" s="9">
        <v>0.69799999999999995</v>
      </c>
      <c r="G51" s="10">
        <v>0.70199999999999996</v>
      </c>
      <c r="H51" s="9">
        <v>0.78100000000000003</v>
      </c>
      <c r="I51" s="9">
        <v>0.753</v>
      </c>
      <c r="J51" s="9">
        <v>0.71099999999999997</v>
      </c>
      <c r="K51" s="9">
        <v>0.63300000000000001</v>
      </c>
      <c r="L51" s="9">
        <v>0.54300000000000004</v>
      </c>
      <c r="M51" s="9">
        <v>0.45100000000000001</v>
      </c>
      <c r="N51" s="9">
        <v>0.64300000000000002</v>
      </c>
    </row>
    <row r="52" spans="1:14" x14ac:dyDescent="0.25">
      <c r="A52" s="24" t="s">
        <v>101</v>
      </c>
      <c r="B52" s="67">
        <v>-3</v>
      </c>
      <c r="C52" s="42">
        <v>-1.6</v>
      </c>
      <c r="D52" s="69">
        <v>-4.0999999999999996</v>
      </c>
      <c r="E52" s="17">
        <v>-7.5</v>
      </c>
      <c r="F52" s="42">
        <v>-1.1000000000000001</v>
      </c>
      <c r="G52" s="46">
        <v>-6.3</v>
      </c>
      <c r="H52" s="42">
        <v>0.1</v>
      </c>
      <c r="I52" s="42">
        <v>-3.9</v>
      </c>
      <c r="J52" s="42">
        <v>-8.4</v>
      </c>
      <c r="K52" s="42">
        <v>-10.5</v>
      </c>
      <c r="L52" s="42">
        <v>-12.6</v>
      </c>
      <c r="M52" s="42">
        <v>-7.9</v>
      </c>
      <c r="N52" s="42">
        <v>-5.6</v>
      </c>
    </row>
    <row r="53" spans="1:14" x14ac:dyDescent="0.25">
      <c r="A53" s="24" t="s">
        <v>34</v>
      </c>
      <c r="B53" s="52">
        <v>156.47999999999999</v>
      </c>
      <c r="C53" s="52">
        <v>156.30000000000001</v>
      </c>
      <c r="D53" s="70">
        <v>156.76</v>
      </c>
      <c r="E53" s="52">
        <v>159.31</v>
      </c>
      <c r="F53" s="52">
        <v>159.78</v>
      </c>
      <c r="G53" s="47">
        <v>171.43</v>
      </c>
      <c r="H53" s="52">
        <v>185.06</v>
      </c>
      <c r="I53" s="52">
        <v>147.53</v>
      </c>
      <c r="J53" s="42">
        <v>158.12</v>
      </c>
      <c r="K53" s="52">
        <v>154.05000000000001</v>
      </c>
      <c r="L53" s="52">
        <v>150.66</v>
      </c>
      <c r="M53" s="52">
        <v>137.35</v>
      </c>
      <c r="N53" s="52">
        <v>157.47</v>
      </c>
    </row>
    <row r="54" spans="1:14" x14ac:dyDescent="0.25">
      <c r="A54" s="24" t="s">
        <v>102</v>
      </c>
      <c r="B54" s="53">
        <v>-4.0000000000000001E-3</v>
      </c>
      <c r="C54" s="53">
        <v>-3.3000000000000002E-2</v>
      </c>
      <c r="D54" s="53">
        <v>-0.02</v>
      </c>
      <c r="E54" s="53">
        <v>-2.8000000000000001E-2</v>
      </c>
      <c r="F54" s="53">
        <v>-2.1999999999999999E-2</v>
      </c>
      <c r="G54" s="53">
        <v>-7.0999999999999994E-2</v>
      </c>
      <c r="H54" s="53">
        <v>-2.5000000000000001E-2</v>
      </c>
      <c r="I54" s="53">
        <v>-1.6E-2</v>
      </c>
      <c r="J54" s="53">
        <v>7.1999999999999995E-2</v>
      </c>
      <c r="K54" s="53">
        <v>-8.6999999999999994E-2</v>
      </c>
      <c r="L54" s="53">
        <v>-7.0000000000000007E-2</v>
      </c>
      <c r="M54" s="53">
        <v>-8.2000000000000003E-2</v>
      </c>
      <c r="N54" s="53">
        <v>-4.9000000000000002E-2</v>
      </c>
    </row>
    <row r="55" spans="1:14" x14ac:dyDescent="0.25">
      <c r="A55" s="44" t="s">
        <v>35</v>
      </c>
      <c r="B55" s="52">
        <v>86.08</v>
      </c>
      <c r="C55" s="52">
        <v>96.56</v>
      </c>
      <c r="D55" s="52">
        <v>99.56</v>
      </c>
      <c r="E55" s="52">
        <v>102.11</v>
      </c>
      <c r="F55" s="52">
        <v>111.55</v>
      </c>
      <c r="G55" s="52">
        <v>120.33</v>
      </c>
      <c r="H55" s="52">
        <v>144.47999999999999</v>
      </c>
      <c r="I55" s="52">
        <v>111.16</v>
      </c>
      <c r="J55" s="52">
        <v>112.36</v>
      </c>
      <c r="K55" s="52">
        <v>97.45</v>
      </c>
      <c r="L55" s="52">
        <v>81.88</v>
      </c>
      <c r="M55" s="52">
        <v>61.94</v>
      </c>
      <c r="N55" s="52">
        <v>101.27</v>
      </c>
    </row>
    <row r="56" spans="1:14" x14ac:dyDescent="0.25">
      <c r="A56" s="22" t="s">
        <v>36</v>
      </c>
      <c r="B56" s="9">
        <v>0.40799999999999997</v>
      </c>
      <c r="C56" s="9">
        <v>0.53300000000000003</v>
      </c>
      <c r="D56" s="68">
        <v>0.48799999999999999</v>
      </c>
      <c r="E56" s="9">
        <v>0.48899999999999999</v>
      </c>
      <c r="F56" s="9">
        <v>0.60599999999999998</v>
      </c>
      <c r="G56" s="11">
        <v>0.78700000000000003</v>
      </c>
      <c r="H56" s="9">
        <v>0.90900000000000003</v>
      </c>
      <c r="I56" s="9">
        <v>0.92400000000000004</v>
      </c>
      <c r="J56" s="9">
        <v>0.82599999999999996</v>
      </c>
      <c r="K56" s="9">
        <v>0.58699999999999997</v>
      </c>
      <c r="L56" s="9">
        <v>0.377</v>
      </c>
      <c r="M56" s="9">
        <v>0.504</v>
      </c>
      <c r="N56" s="9">
        <v>0.623</v>
      </c>
    </row>
    <row r="57" spans="1:14" x14ac:dyDescent="0.25">
      <c r="A57" s="24" t="s">
        <v>101</v>
      </c>
      <c r="B57" s="67">
        <v>2.8</v>
      </c>
      <c r="C57" s="67">
        <v>7.8</v>
      </c>
      <c r="D57" s="69">
        <v>3.7</v>
      </c>
      <c r="E57" s="42">
        <v>2.7</v>
      </c>
      <c r="F57" s="42">
        <v>-0.2</v>
      </c>
      <c r="G57" s="48">
        <v>2.9</v>
      </c>
      <c r="H57" s="42">
        <v>2.9</v>
      </c>
      <c r="I57" s="42">
        <v>0.7</v>
      </c>
      <c r="J57" s="67">
        <v>1.9</v>
      </c>
      <c r="K57" s="42">
        <v>4.0999999999999996</v>
      </c>
      <c r="L57" s="67">
        <v>-3.9</v>
      </c>
      <c r="M57" s="67">
        <v>1</v>
      </c>
      <c r="N57" s="67">
        <v>2.5</v>
      </c>
    </row>
    <row r="58" spans="1:14" x14ac:dyDescent="0.25">
      <c r="A58" s="43" t="s">
        <v>34</v>
      </c>
      <c r="B58" s="52">
        <v>183.23</v>
      </c>
      <c r="C58" s="52">
        <v>177.86</v>
      </c>
      <c r="D58" s="70">
        <v>176.03</v>
      </c>
      <c r="E58" s="52">
        <v>170.91</v>
      </c>
      <c r="F58" s="52">
        <v>201.13</v>
      </c>
      <c r="G58" s="49">
        <v>260.92</v>
      </c>
      <c r="H58" s="52">
        <v>294.18</v>
      </c>
      <c r="I58" s="52">
        <v>299.60000000000002</v>
      </c>
      <c r="J58" s="52">
        <v>260.2</v>
      </c>
      <c r="K58" s="52">
        <v>190.13</v>
      </c>
      <c r="L58" s="52">
        <v>168.14</v>
      </c>
      <c r="M58" s="52">
        <v>244.97</v>
      </c>
      <c r="N58" s="52">
        <v>232.32</v>
      </c>
    </row>
    <row r="59" spans="1:14" x14ac:dyDescent="0.25">
      <c r="A59" s="43" t="s">
        <v>102</v>
      </c>
      <c r="B59" s="53">
        <v>0.105</v>
      </c>
      <c r="C59" s="53">
        <v>1.2999999999999999E-2</v>
      </c>
      <c r="D59" s="53">
        <v>5.3999999999999999E-2</v>
      </c>
      <c r="E59" s="53">
        <v>4.8000000000000001E-2</v>
      </c>
      <c r="F59" s="53">
        <v>6.8000000000000005E-2</v>
      </c>
      <c r="G59" s="53">
        <v>8.2000000000000003E-2</v>
      </c>
      <c r="H59" s="53">
        <v>0.109</v>
      </c>
      <c r="I59" s="53">
        <v>0.10100000000000001</v>
      </c>
      <c r="J59" s="53">
        <v>0.128</v>
      </c>
      <c r="K59" s="53">
        <v>6.7000000000000004E-2</v>
      </c>
      <c r="L59" s="53">
        <v>2.1999999999999999E-2</v>
      </c>
      <c r="M59" s="53">
        <v>0.114</v>
      </c>
      <c r="N59" s="53">
        <v>8.4000000000000005E-2</v>
      </c>
    </row>
    <row r="60" spans="1:14" x14ac:dyDescent="0.25">
      <c r="A60" s="43" t="s">
        <v>35</v>
      </c>
      <c r="B60" s="52">
        <v>74.83</v>
      </c>
      <c r="C60" s="52">
        <v>94.88</v>
      </c>
      <c r="D60" s="52">
        <v>85.94</v>
      </c>
      <c r="E60" s="52">
        <v>83.51</v>
      </c>
      <c r="F60" s="52">
        <v>121.88</v>
      </c>
      <c r="G60" s="52">
        <v>205.47</v>
      </c>
      <c r="H60" s="52">
        <v>267.52</v>
      </c>
      <c r="I60" s="52">
        <v>276.75</v>
      </c>
      <c r="J60" s="52">
        <v>214.84</v>
      </c>
      <c r="K60" s="52">
        <v>111.56</v>
      </c>
      <c r="L60" s="52">
        <v>63.3</v>
      </c>
      <c r="M60" s="52">
        <v>123.51</v>
      </c>
      <c r="N60" s="52">
        <v>144.83000000000001</v>
      </c>
    </row>
    <row r="61" spans="1:14" x14ac:dyDescent="0.25">
      <c r="A61" s="23" t="s">
        <v>103</v>
      </c>
      <c r="B61" s="9">
        <v>0.52500000000000002</v>
      </c>
      <c r="C61" s="9">
        <v>0.55000000000000004</v>
      </c>
      <c r="D61" s="68">
        <v>0.53300000000000003</v>
      </c>
      <c r="E61" s="9">
        <v>0.48299999999999998</v>
      </c>
      <c r="F61" s="9">
        <v>0.51300000000000001</v>
      </c>
      <c r="G61" s="11">
        <v>0.58599999999999997</v>
      </c>
      <c r="H61" s="9">
        <v>0.59</v>
      </c>
      <c r="I61" s="9">
        <v>0.56999999999999995</v>
      </c>
      <c r="J61" s="9">
        <v>0.56100000000000005</v>
      </c>
      <c r="K61" s="9">
        <v>0.505</v>
      </c>
      <c r="L61" s="9">
        <v>0.46</v>
      </c>
      <c r="M61" s="9">
        <v>0.33200000000000002</v>
      </c>
      <c r="N61" s="9">
        <v>0.51700000000000002</v>
      </c>
    </row>
    <row r="62" spans="1:14" x14ac:dyDescent="0.25">
      <c r="A62" s="24" t="s">
        <v>101</v>
      </c>
      <c r="B62" s="42">
        <v>-7.5</v>
      </c>
      <c r="C62" s="42">
        <v>-11.5</v>
      </c>
      <c r="D62" s="69">
        <v>-14.6</v>
      </c>
      <c r="E62" s="42">
        <v>-11.4</v>
      </c>
      <c r="F62" s="42">
        <v>-13.1</v>
      </c>
      <c r="G62" s="48">
        <v>-8.3000000000000007</v>
      </c>
      <c r="H62" s="42">
        <v>-9.5</v>
      </c>
      <c r="I62" s="42">
        <v>-14</v>
      </c>
      <c r="J62" s="42">
        <v>-15.6</v>
      </c>
      <c r="K62" s="42">
        <v>-19.3</v>
      </c>
      <c r="L62" s="42">
        <v>-20.399999999999999</v>
      </c>
      <c r="M62" s="67">
        <v>-16</v>
      </c>
      <c r="N62" s="67">
        <v>-13.5</v>
      </c>
    </row>
    <row r="63" spans="1:14" x14ac:dyDescent="0.25">
      <c r="A63" s="43" t="s">
        <v>34</v>
      </c>
      <c r="B63" s="52">
        <v>133.36000000000001</v>
      </c>
      <c r="C63" s="52">
        <v>132.26</v>
      </c>
      <c r="D63" s="70">
        <v>131.29</v>
      </c>
      <c r="E63" s="52">
        <v>128.86000000000001</v>
      </c>
      <c r="F63" s="52">
        <v>126.21</v>
      </c>
      <c r="G63" s="49">
        <v>127.84</v>
      </c>
      <c r="H63" s="52">
        <v>128.16999999999999</v>
      </c>
      <c r="I63" s="52">
        <v>127.47</v>
      </c>
      <c r="J63" s="52">
        <v>126.8</v>
      </c>
      <c r="K63" s="52">
        <v>124.74</v>
      </c>
      <c r="L63" s="52">
        <v>125.41</v>
      </c>
      <c r="M63" s="52">
        <v>119.4</v>
      </c>
      <c r="N63" s="52">
        <v>128.03</v>
      </c>
    </row>
    <row r="64" spans="1:14" x14ac:dyDescent="0.25">
      <c r="A64" s="43" t="s">
        <v>102</v>
      </c>
      <c r="B64" s="53">
        <v>2.7E-2</v>
      </c>
      <c r="C64" s="53">
        <v>1.0999999999999999E-2</v>
      </c>
      <c r="D64" s="53">
        <v>3.0000000000000001E-3</v>
      </c>
      <c r="E64" s="53">
        <v>-7.0000000000000001E-3</v>
      </c>
      <c r="F64" s="53">
        <v>-2.1999999999999999E-2</v>
      </c>
      <c r="G64" s="53">
        <v>-1.9E-2</v>
      </c>
      <c r="H64" s="53">
        <v>-1.4999999999999999E-2</v>
      </c>
      <c r="I64" s="53">
        <v>-2.5000000000000001E-2</v>
      </c>
      <c r="J64" s="53">
        <v>-4.2999999999999997E-2</v>
      </c>
      <c r="K64" s="53">
        <v>-5.8000000000000003E-2</v>
      </c>
      <c r="L64" s="53">
        <v>-4.9000000000000002E-2</v>
      </c>
      <c r="M64" s="53">
        <v>-9.1999999999999998E-2</v>
      </c>
      <c r="N64" s="53">
        <v>-2.1999999999999999E-2</v>
      </c>
    </row>
    <row r="65" spans="1:14" x14ac:dyDescent="0.25">
      <c r="A65" s="43" t="s">
        <v>35</v>
      </c>
      <c r="B65" s="52">
        <v>69.959999999999994</v>
      </c>
      <c r="C65" s="52">
        <v>72.739999999999995</v>
      </c>
      <c r="D65" s="52">
        <v>70.010000000000005</v>
      </c>
      <c r="E65" s="52">
        <v>62.2</v>
      </c>
      <c r="F65" s="52">
        <v>64.77</v>
      </c>
      <c r="G65" s="52">
        <v>74.900000000000006</v>
      </c>
      <c r="H65" s="52">
        <v>75.63</v>
      </c>
      <c r="I65" s="52">
        <v>72.709999999999994</v>
      </c>
      <c r="J65" s="52">
        <v>71.08</v>
      </c>
      <c r="K65" s="52">
        <v>62.98</v>
      </c>
      <c r="L65" s="52">
        <v>57.67</v>
      </c>
      <c r="M65" s="52">
        <v>39.630000000000003</v>
      </c>
      <c r="N65" s="52">
        <v>66.16</v>
      </c>
    </row>
    <row r="66" spans="1:14" x14ac:dyDescent="0.25">
      <c r="A66" s="25" t="s">
        <v>37</v>
      </c>
      <c r="B66" s="9">
        <v>0.53800000000000003</v>
      </c>
      <c r="C66" s="9">
        <v>0.6</v>
      </c>
      <c r="D66" s="68">
        <v>0.60199999999999998</v>
      </c>
      <c r="E66" s="9">
        <v>0.58599999999999997</v>
      </c>
      <c r="F66" s="9">
        <v>0.60399999999999998</v>
      </c>
      <c r="G66" s="11">
        <v>0.65300000000000002</v>
      </c>
      <c r="H66" s="9">
        <v>0.66500000000000004</v>
      </c>
      <c r="I66" s="9">
        <v>0.64500000000000002</v>
      </c>
      <c r="J66" s="9">
        <v>0.63100000000000001</v>
      </c>
      <c r="K66" s="9">
        <v>0.57899999999999996</v>
      </c>
      <c r="L66" s="9">
        <v>0.53200000000000003</v>
      </c>
      <c r="M66" s="9">
        <v>0.41</v>
      </c>
      <c r="N66" s="9">
        <v>0.58699999999999997</v>
      </c>
    </row>
    <row r="67" spans="1:14" x14ac:dyDescent="0.25">
      <c r="A67" s="24" t="s">
        <v>101</v>
      </c>
      <c r="B67" s="67">
        <v>-5.2</v>
      </c>
      <c r="C67" s="67">
        <v>-6</v>
      </c>
      <c r="D67" s="71">
        <v>-9.3000000000000007</v>
      </c>
      <c r="E67" s="67">
        <v>-9</v>
      </c>
      <c r="F67" s="67">
        <v>-8.5</v>
      </c>
      <c r="G67" s="50">
        <v>-5.3</v>
      </c>
      <c r="H67" s="67">
        <v>-4.0999999999999996</v>
      </c>
      <c r="I67" s="67">
        <v>-10.8</v>
      </c>
      <c r="J67" s="67">
        <v>-10.6</v>
      </c>
      <c r="K67" s="67">
        <v>-13.8</v>
      </c>
      <c r="L67" s="67">
        <v>-15.7</v>
      </c>
      <c r="M67" s="67">
        <v>-11</v>
      </c>
      <c r="N67" s="67">
        <v>-9.1</v>
      </c>
    </row>
    <row r="68" spans="1:14" x14ac:dyDescent="0.25">
      <c r="A68" s="24" t="s">
        <v>34</v>
      </c>
      <c r="B68" s="52">
        <v>139.69999999999999</v>
      </c>
      <c r="C68" s="52">
        <v>140.35</v>
      </c>
      <c r="D68" s="70">
        <v>140.75</v>
      </c>
      <c r="E68" s="52">
        <v>141.06</v>
      </c>
      <c r="F68" s="52">
        <v>139.71</v>
      </c>
      <c r="G68" s="49">
        <v>145.07</v>
      </c>
      <c r="H68" s="52">
        <v>149.69</v>
      </c>
      <c r="I68" s="52">
        <v>135.97999999999999</v>
      </c>
      <c r="J68" s="52">
        <v>140.05000000000001</v>
      </c>
      <c r="K68" s="52">
        <v>137.83000000000001</v>
      </c>
      <c r="L68" s="52">
        <v>137.22</v>
      </c>
      <c r="M68" s="52">
        <v>129.04</v>
      </c>
      <c r="N68" s="52">
        <v>140.03</v>
      </c>
    </row>
    <row r="69" spans="1:14" x14ac:dyDescent="0.25">
      <c r="A69" s="24" t="s">
        <v>102</v>
      </c>
      <c r="B69" s="53">
        <v>1.4E-2</v>
      </c>
      <c r="C69" s="53">
        <v>0</v>
      </c>
      <c r="D69" s="53">
        <v>1E-3</v>
      </c>
      <c r="E69" s="53">
        <v>-8.9999999999999993E-3</v>
      </c>
      <c r="F69" s="53">
        <v>-1.2E-2</v>
      </c>
      <c r="G69" s="53">
        <v>-3.1E-2</v>
      </c>
      <c r="H69" s="53">
        <v>-2E-3</v>
      </c>
      <c r="I69" s="53">
        <v>-2.1999999999999999E-2</v>
      </c>
      <c r="J69" s="53">
        <v>-4.2000000000000003E-2</v>
      </c>
      <c r="K69" s="53">
        <v>-5.0999999999999997E-2</v>
      </c>
      <c r="L69" s="53">
        <v>-4.2999999999999997E-2</v>
      </c>
      <c r="M69" s="53">
        <v>-6.6000000000000003E-2</v>
      </c>
      <c r="N69" s="53">
        <v>-2.4E-2</v>
      </c>
    </row>
    <row r="70" spans="1:14" x14ac:dyDescent="0.25">
      <c r="A70" s="80" t="s">
        <v>35</v>
      </c>
      <c r="B70" s="81">
        <v>75.12</v>
      </c>
      <c r="C70" s="81">
        <v>84.22</v>
      </c>
      <c r="D70" s="81">
        <v>84.76</v>
      </c>
      <c r="E70" s="81">
        <v>82.69</v>
      </c>
      <c r="F70" s="81">
        <v>84.39</v>
      </c>
      <c r="G70" s="81">
        <v>94.68</v>
      </c>
      <c r="H70" s="81">
        <v>99.53</v>
      </c>
      <c r="I70" s="81">
        <v>87.74</v>
      </c>
      <c r="J70" s="81">
        <v>88.31</v>
      </c>
      <c r="K70" s="81">
        <v>79.86</v>
      </c>
      <c r="L70" s="81">
        <v>72.94</v>
      </c>
      <c r="M70" s="81">
        <v>52.91</v>
      </c>
      <c r="N70" s="81">
        <v>82.24</v>
      </c>
    </row>
    <row r="71" spans="1:14" x14ac:dyDescent="0.25">
      <c r="A71" s="26" t="s">
        <v>104</v>
      </c>
      <c r="B71" s="27"/>
      <c r="C71" s="27"/>
      <c r="D71" s="27"/>
      <c r="E71" s="27"/>
      <c r="F71" s="34"/>
      <c r="G71" s="27"/>
      <c r="H71" s="27"/>
      <c r="I71" s="27"/>
      <c r="J71" s="27"/>
      <c r="K71" s="27"/>
      <c r="L71" s="27"/>
      <c r="M71" s="27"/>
      <c r="N71" s="28" t="s">
        <v>65</v>
      </c>
    </row>
    <row r="72" spans="1:14" x14ac:dyDescent="0.25">
      <c r="A72" s="76" t="s">
        <v>66</v>
      </c>
      <c r="B72" s="40">
        <v>689.36800000000005</v>
      </c>
      <c r="C72" s="40">
        <v>658.05499999999995</v>
      </c>
      <c r="D72" s="40">
        <v>729.70899999999995</v>
      </c>
      <c r="E72" s="40">
        <v>719.56</v>
      </c>
      <c r="F72" s="40">
        <v>766.12</v>
      </c>
      <c r="G72" s="40">
        <v>741.12</v>
      </c>
      <c r="H72" s="40">
        <v>769.37300000000005</v>
      </c>
      <c r="I72" s="40">
        <v>761.12</v>
      </c>
      <c r="J72" s="40">
        <v>735.74</v>
      </c>
      <c r="K72" s="40">
        <v>752.5</v>
      </c>
      <c r="L72" s="40">
        <v>704.73</v>
      </c>
      <c r="M72" s="40">
        <v>733.6</v>
      </c>
      <c r="N72" s="40">
        <v>730.1</v>
      </c>
    </row>
    <row r="73" spans="1:14" x14ac:dyDescent="0.25">
      <c r="A73" s="22" t="s">
        <v>93</v>
      </c>
      <c r="B73" s="38">
        <v>0.06</v>
      </c>
      <c r="C73" s="38">
        <v>4.3999999999999997E-2</v>
      </c>
      <c r="D73" s="38">
        <v>1.6E-2</v>
      </c>
      <c r="E73" s="38">
        <v>1.563776946887474E-2</v>
      </c>
      <c r="F73" s="38">
        <v>1.6693163751987372E-2</v>
      </c>
      <c r="G73" s="38">
        <v>4.5488924612544501E-3</v>
      </c>
      <c r="H73" s="38">
        <v>1.89E-2</v>
      </c>
      <c r="I73" s="38">
        <v>3.0000000000000001E-3</v>
      </c>
      <c r="J73" s="38">
        <v>7.7669533139457236E-4</v>
      </c>
      <c r="K73" s="38">
        <v>-1.7828118518441238E-2</v>
      </c>
      <c r="L73" s="38">
        <v>-0.03</v>
      </c>
      <c r="M73" s="38">
        <v>-1.4E-2</v>
      </c>
      <c r="N73" s="38">
        <v>8.9999999999999993E-3</v>
      </c>
    </row>
    <row r="74" spans="1:14" x14ac:dyDescent="0.25">
      <c r="A74" s="390" t="s">
        <v>105</v>
      </c>
      <c r="B74" s="391"/>
      <c r="C74" s="391"/>
      <c r="D74" s="391"/>
      <c r="E74" s="391"/>
      <c r="F74" s="391"/>
      <c r="G74" s="391"/>
      <c r="H74" s="391"/>
      <c r="I74" s="391"/>
      <c r="J74" s="391"/>
      <c r="K74" s="391"/>
      <c r="L74" s="391"/>
      <c r="M74" s="391"/>
      <c r="N74" s="392"/>
    </row>
    <row r="75" spans="1:14" x14ac:dyDescent="0.25">
      <c r="A75" s="22" t="s">
        <v>106</v>
      </c>
      <c r="B75" s="12">
        <v>24.3</v>
      </c>
      <c r="C75" s="12">
        <v>42.4</v>
      </c>
      <c r="D75" s="12">
        <v>48.6</v>
      </c>
      <c r="E75" s="12">
        <v>48.5</v>
      </c>
      <c r="F75" s="12">
        <v>80.2</v>
      </c>
      <c r="G75" s="16">
        <v>113</v>
      </c>
      <c r="H75" s="12">
        <v>181.4</v>
      </c>
      <c r="I75" s="16">
        <v>190.8</v>
      </c>
      <c r="J75" s="42" t="s">
        <v>107</v>
      </c>
      <c r="K75" s="12" t="s">
        <v>108</v>
      </c>
      <c r="L75" s="12" t="s">
        <v>109</v>
      </c>
      <c r="M75" s="12" t="s">
        <v>110</v>
      </c>
      <c r="N75" s="67">
        <v>918.4</v>
      </c>
    </row>
    <row r="76" spans="1:14" x14ac:dyDescent="0.25">
      <c r="A76" s="72" t="s">
        <v>93</v>
      </c>
      <c r="B76" s="87">
        <v>3.4042553191489411E-2</v>
      </c>
      <c r="C76" s="87">
        <v>6.5000000000000002E-2</v>
      </c>
      <c r="D76" s="87">
        <v>0.26233766233766231</v>
      </c>
      <c r="E76" s="87">
        <v>2.1052631578947434E-2</v>
      </c>
      <c r="F76" s="87">
        <v>3.4838709677419422E-2</v>
      </c>
      <c r="G76" s="87">
        <v>-2.1645021645021689E-2</v>
      </c>
      <c r="H76" s="88">
        <v>0.13</v>
      </c>
      <c r="I76" s="87">
        <v>1.0058231868713685E-2</v>
      </c>
      <c r="J76" s="88">
        <v>0.23737373737373746</v>
      </c>
      <c r="K76" s="89">
        <v>-1.7456359102244412E-2</v>
      </c>
      <c r="L76" s="89">
        <v>4.0485829959515662E-3</v>
      </c>
      <c r="M76" s="89">
        <v>1.5369999999999999</v>
      </c>
      <c r="N76" s="88">
        <v>9.8000000000000004E-2</v>
      </c>
    </row>
    <row r="77" spans="1:14" x14ac:dyDescent="0.25">
      <c r="A77" s="387" t="s">
        <v>111</v>
      </c>
      <c r="B77" s="387"/>
      <c r="C77" s="387"/>
      <c r="D77" s="387"/>
      <c r="E77" s="387"/>
      <c r="F77" s="387"/>
      <c r="G77" s="387"/>
      <c r="H77" s="387"/>
      <c r="I77" s="387"/>
      <c r="J77" s="387"/>
      <c r="K77" s="387"/>
      <c r="L77" s="387"/>
      <c r="M77" s="387"/>
      <c r="N77" s="387"/>
    </row>
    <row r="78" spans="1:14" x14ac:dyDescent="0.25">
      <c r="A78" s="90" t="s">
        <v>112</v>
      </c>
      <c r="B78" s="91"/>
      <c r="C78" s="91"/>
      <c r="D78" s="91"/>
      <c r="E78" s="91"/>
      <c r="F78" s="91"/>
      <c r="G78" s="91"/>
      <c r="H78" s="92"/>
      <c r="I78" s="91"/>
      <c r="J78" s="92"/>
      <c r="K78" s="93"/>
      <c r="L78" s="93"/>
      <c r="M78" s="93"/>
      <c r="N78" s="94"/>
    </row>
    <row r="79" spans="1:14" x14ac:dyDescent="0.25">
      <c r="A79" s="82" t="s">
        <v>113</v>
      </c>
      <c r="B79" s="83"/>
      <c r="C79" s="83"/>
      <c r="D79" s="83"/>
      <c r="E79" s="83"/>
      <c r="F79" s="83"/>
      <c r="G79" s="83"/>
      <c r="H79" s="83"/>
      <c r="I79" s="83"/>
      <c r="J79" s="83"/>
      <c r="K79" s="83"/>
      <c r="L79" s="83"/>
      <c r="M79" s="83"/>
      <c r="N79" s="84"/>
    </row>
    <row r="80" spans="1:14" x14ac:dyDescent="0.25">
      <c r="A80" s="31"/>
      <c r="B80" s="29"/>
      <c r="C80" s="29"/>
      <c r="D80" s="29"/>
      <c r="E80" s="29"/>
      <c r="F80" s="29"/>
      <c r="G80" s="29"/>
      <c r="H80" s="29"/>
      <c r="I80" s="29"/>
      <c r="J80" s="29"/>
      <c r="K80" s="29"/>
      <c r="L80" s="29"/>
      <c r="M80" s="29"/>
      <c r="N80" s="29"/>
    </row>
    <row r="81" spans="1:14" x14ac:dyDescent="0.25">
      <c r="A81" s="31"/>
      <c r="B81" s="29"/>
      <c r="C81" s="29"/>
      <c r="D81" s="29"/>
      <c r="E81" s="29"/>
      <c r="F81" s="29"/>
      <c r="G81" s="29"/>
      <c r="H81" s="29"/>
      <c r="I81" s="29"/>
      <c r="J81" s="29"/>
      <c r="K81" s="29"/>
      <c r="L81" s="29"/>
      <c r="M81" s="29"/>
      <c r="N81" s="29"/>
    </row>
    <row r="82" spans="1:14" x14ac:dyDescent="0.25">
      <c r="A82" s="31"/>
      <c r="B82" s="35"/>
      <c r="C82" s="35"/>
      <c r="D82" s="35"/>
      <c r="E82" s="35"/>
      <c r="F82" s="35"/>
      <c r="G82" s="35"/>
      <c r="H82" s="85"/>
      <c r="I82" s="35"/>
      <c r="J82" s="85"/>
      <c r="K82" s="86"/>
      <c r="L82" s="86"/>
      <c r="M82" s="86"/>
      <c r="N82" s="85"/>
    </row>
    <row r="83" spans="1:14" x14ac:dyDescent="0.25">
      <c r="A83" s="22" t="s">
        <v>1</v>
      </c>
      <c r="B83" s="21" t="s">
        <v>2</v>
      </c>
      <c r="C83" s="21" t="s">
        <v>3</v>
      </c>
      <c r="D83" s="21" t="s">
        <v>4</v>
      </c>
      <c r="E83" s="21" t="s">
        <v>5</v>
      </c>
      <c r="F83" s="21" t="s">
        <v>6</v>
      </c>
      <c r="G83" s="21" t="s">
        <v>7</v>
      </c>
      <c r="H83" s="21" t="s">
        <v>8</v>
      </c>
      <c r="I83" s="21" t="s">
        <v>9</v>
      </c>
      <c r="J83" s="21" t="s">
        <v>10</v>
      </c>
      <c r="K83" s="21" t="s">
        <v>11</v>
      </c>
      <c r="L83" s="21" t="s">
        <v>12</v>
      </c>
      <c r="M83" s="21" t="s">
        <v>13</v>
      </c>
      <c r="N83" s="21" t="s">
        <v>14</v>
      </c>
    </row>
    <row r="84" spans="1:14" x14ac:dyDescent="0.25">
      <c r="A84" s="393" t="s">
        <v>114</v>
      </c>
      <c r="B84" s="394"/>
      <c r="C84" s="394"/>
      <c r="D84" s="394"/>
      <c r="E84" s="394"/>
      <c r="F84" s="394"/>
      <c r="G84" s="394"/>
      <c r="H84" s="394"/>
      <c r="I84" s="394"/>
      <c r="J84" s="394"/>
      <c r="K84" s="394"/>
      <c r="L84" s="394"/>
      <c r="M84" s="394"/>
      <c r="N84" s="395"/>
    </row>
    <row r="85" spans="1:14" x14ac:dyDescent="0.25">
      <c r="A85" s="22" t="s">
        <v>67</v>
      </c>
      <c r="B85" s="36">
        <v>0.81</v>
      </c>
      <c r="C85" s="37">
        <v>0.8</v>
      </c>
      <c r="D85" s="37">
        <v>0.79</v>
      </c>
      <c r="E85" s="37">
        <v>0.81</v>
      </c>
      <c r="F85" s="37">
        <v>0.82</v>
      </c>
      <c r="G85" s="37">
        <v>0.81</v>
      </c>
      <c r="H85" s="37">
        <v>0.76</v>
      </c>
      <c r="I85" s="37">
        <v>0.76049999999999995</v>
      </c>
      <c r="J85" s="37">
        <v>0.75</v>
      </c>
      <c r="K85" s="37">
        <v>0.76500000000000001</v>
      </c>
      <c r="L85" s="37">
        <v>0.75</v>
      </c>
      <c r="M85" s="37">
        <v>0.72970000000000002</v>
      </c>
      <c r="N85" s="37">
        <v>0.77959999999999985</v>
      </c>
    </row>
    <row r="86" spans="1:14" x14ac:dyDescent="0.25">
      <c r="A86" s="22" t="s">
        <v>68</v>
      </c>
      <c r="B86" s="36">
        <v>0.71</v>
      </c>
      <c r="C86" s="37">
        <v>0.71</v>
      </c>
      <c r="D86" s="37">
        <v>0.73</v>
      </c>
      <c r="E86" s="37">
        <v>0.75</v>
      </c>
      <c r="F86" s="37">
        <v>0.74</v>
      </c>
      <c r="G86" s="37">
        <v>0.82</v>
      </c>
      <c r="H86" s="37">
        <v>0.69</v>
      </c>
      <c r="I86" s="37">
        <v>0.68240000000000001</v>
      </c>
      <c r="J86" s="37">
        <v>0.67</v>
      </c>
      <c r="K86" s="37">
        <v>0.68</v>
      </c>
      <c r="L86" s="37">
        <v>0.7</v>
      </c>
      <c r="M86" s="37">
        <v>0.6704</v>
      </c>
      <c r="N86" s="37">
        <v>0.71273333333333344</v>
      </c>
    </row>
    <row r="87" spans="1:14" x14ac:dyDescent="0.25">
      <c r="A87" s="22" t="s">
        <v>69</v>
      </c>
      <c r="B87" s="36">
        <v>0.53</v>
      </c>
      <c r="C87" s="37">
        <v>0.52</v>
      </c>
      <c r="D87" s="37">
        <v>0.53</v>
      </c>
      <c r="E87" s="37">
        <v>0.54</v>
      </c>
      <c r="F87" s="37">
        <v>0.53</v>
      </c>
      <c r="G87" s="37">
        <v>0.52</v>
      </c>
      <c r="H87" s="37">
        <v>0.49</v>
      </c>
      <c r="I87" s="37">
        <v>0.48830000000000001</v>
      </c>
      <c r="J87" s="37">
        <v>0.49</v>
      </c>
      <c r="K87" s="37">
        <v>0.499</v>
      </c>
      <c r="L87" s="37">
        <v>0.5</v>
      </c>
      <c r="M87" s="37">
        <v>0.48699999999999999</v>
      </c>
      <c r="N87" s="37">
        <v>0.51035833333333336</v>
      </c>
    </row>
    <row r="88" spans="1:14" x14ac:dyDescent="0.25">
      <c r="A88" s="390" t="s">
        <v>115</v>
      </c>
      <c r="B88" s="391"/>
      <c r="C88" s="391"/>
      <c r="D88" s="391"/>
      <c r="E88" s="391"/>
      <c r="F88" s="391"/>
      <c r="G88" s="391"/>
      <c r="H88" s="391"/>
      <c r="I88" s="391"/>
      <c r="J88" s="391"/>
      <c r="K88" s="391"/>
      <c r="L88" s="391"/>
      <c r="M88" s="391"/>
      <c r="N88" s="392"/>
    </row>
    <row r="89" spans="1:14" x14ac:dyDescent="0.25">
      <c r="A89" s="22" t="s">
        <v>70</v>
      </c>
      <c r="B89" s="36">
        <v>47.22</v>
      </c>
      <c r="C89" s="36">
        <v>50.58</v>
      </c>
      <c r="D89" s="36">
        <v>47.82</v>
      </c>
      <c r="E89" s="36">
        <v>54.45</v>
      </c>
      <c r="F89" s="36">
        <v>59.27</v>
      </c>
      <c r="G89" s="36">
        <v>59.82</v>
      </c>
      <c r="H89" s="36">
        <v>50.9</v>
      </c>
      <c r="I89" s="36">
        <v>42.87</v>
      </c>
      <c r="J89" s="36">
        <v>45.48</v>
      </c>
      <c r="K89" s="36">
        <v>46.22</v>
      </c>
      <c r="L89" s="36">
        <v>42.44</v>
      </c>
      <c r="M89" s="36">
        <v>37.21</v>
      </c>
      <c r="N89" s="37">
        <v>48.69</v>
      </c>
    </row>
    <row r="90" spans="1:14" x14ac:dyDescent="0.25">
      <c r="A90" s="390" t="s">
        <v>116</v>
      </c>
      <c r="B90" s="391"/>
      <c r="C90" s="391"/>
      <c r="D90" s="391"/>
      <c r="E90" s="391"/>
      <c r="F90" s="391"/>
      <c r="G90" s="391"/>
      <c r="H90" s="391"/>
      <c r="I90" s="391"/>
      <c r="J90" s="391"/>
      <c r="K90" s="391"/>
      <c r="L90" s="391"/>
      <c r="M90" s="391"/>
      <c r="N90" s="392"/>
    </row>
    <row r="91" spans="1:14" x14ac:dyDescent="0.25">
      <c r="A91" s="22" t="s">
        <v>71</v>
      </c>
      <c r="B91" s="39" t="s">
        <v>117</v>
      </c>
      <c r="C91" s="39" t="s">
        <v>117</v>
      </c>
      <c r="D91" s="39" t="s">
        <v>117</v>
      </c>
      <c r="E91" s="39" t="s">
        <v>117</v>
      </c>
      <c r="F91" s="39" t="s">
        <v>117</v>
      </c>
      <c r="G91" s="39" t="s">
        <v>117</v>
      </c>
      <c r="H91" s="39" t="s">
        <v>117</v>
      </c>
      <c r="I91" s="39" t="s">
        <v>117</v>
      </c>
      <c r="J91" s="39" t="s">
        <v>117</v>
      </c>
      <c r="K91" s="41">
        <v>1200</v>
      </c>
      <c r="L91" s="41">
        <v>814</v>
      </c>
      <c r="M91" s="41">
        <v>796</v>
      </c>
      <c r="N91" s="41">
        <v>796</v>
      </c>
    </row>
    <row r="92" spans="1:14" x14ac:dyDescent="0.25">
      <c r="A92" s="387" t="s">
        <v>118</v>
      </c>
      <c r="B92" s="387"/>
      <c r="C92" s="387"/>
      <c r="D92" s="387"/>
      <c r="E92" s="387"/>
      <c r="F92" s="387"/>
      <c r="G92" s="387"/>
      <c r="H92" s="387"/>
      <c r="I92" s="387"/>
      <c r="J92" s="387"/>
      <c r="K92" s="387"/>
      <c r="L92" s="387"/>
      <c r="M92" s="387"/>
      <c r="N92" s="387"/>
    </row>
    <row r="94" spans="1:14" x14ac:dyDescent="0.25">
      <c r="A94" s="31"/>
      <c r="B94" s="6"/>
      <c r="C94" s="6"/>
      <c r="D94" s="6"/>
      <c r="E94" s="6"/>
      <c r="F94" s="6"/>
      <c r="G94" s="6"/>
      <c r="H94" s="6"/>
      <c r="I94" s="6"/>
      <c r="J94" s="6"/>
      <c r="K94" s="6"/>
      <c r="L94" s="6"/>
      <c r="M94" s="6"/>
      <c r="N94" s="6"/>
    </row>
    <row r="95" spans="1:14" x14ac:dyDescent="0.25">
      <c r="A95" s="6"/>
      <c r="B95" s="58"/>
      <c r="C95" s="58"/>
      <c r="D95" s="58"/>
      <c r="E95" s="58"/>
      <c r="F95" s="58"/>
      <c r="G95" s="58"/>
      <c r="H95" s="58"/>
      <c r="I95" s="58"/>
      <c r="J95" s="6"/>
      <c r="K95" s="6"/>
      <c r="L95" s="6"/>
      <c r="M95" s="6"/>
      <c r="N95" s="6"/>
    </row>
    <row r="96" spans="1:14" x14ac:dyDescent="0.25">
      <c r="A96" s="6"/>
      <c r="B96" s="59"/>
      <c r="C96" s="59"/>
      <c r="D96" s="59"/>
      <c r="E96" s="6"/>
      <c r="F96" s="6"/>
      <c r="G96" s="6"/>
      <c r="H96" s="6"/>
      <c r="I96" s="6"/>
      <c r="J96" s="6"/>
      <c r="K96" s="6"/>
      <c r="L96" s="6"/>
      <c r="M96" s="6"/>
      <c r="N96" s="6"/>
    </row>
  </sheetData>
  <mergeCells count="13">
    <mergeCell ref="A45:N45"/>
    <mergeCell ref="A92:N92"/>
    <mergeCell ref="A1:N1"/>
    <mergeCell ref="A2:N2"/>
    <mergeCell ref="A4:N4"/>
    <mergeCell ref="A23:N23"/>
    <mergeCell ref="A42:N42"/>
    <mergeCell ref="A39:N39"/>
    <mergeCell ref="A74:N74"/>
    <mergeCell ref="A84:N84"/>
    <mergeCell ref="A88:N88"/>
    <mergeCell ref="A90:N90"/>
    <mergeCell ref="A77:N7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workbookViewId="0">
      <selection activeCell="C35" sqref="C35"/>
    </sheetView>
  </sheetViews>
  <sheetFormatPr defaultColWidth="8.85546875" defaultRowHeight="15" x14ac:dyDescent="0.25"/>
  <cols>
    <col min="1" max="1" width="37.42578125" customWidth="1"/>
  </cols>
  <sheetData>
    <row r="1" spans="1:14" ht="15.75" x14ac:dyDescent="0.25">
      <c r="A1" s="399" t="s">
        <v>83</v>
      </c>
      <c r="B1" s="400"/>
      <c r="C1" s="400"/>
      <c r="D1" s="400"/>
      <c r="E1" s="400"/>
      <c r="F1" s="400"/>
      <c r="G1" s="400"/>
      <c r="H1" s="400"/>
      <c r="I1" s="400"/>
      <c r="J1" s="400"/>
      <c r="K1" s="400"/>
      <c r="L1" s="400"/>
      <c r="M1" s="400"/>
      <c r="N1" s="401"/>
    </row>
    <row r="2" spans="1:14" ht="15.75" x14ac:dyDescent="0.25">
      <c r="A2" s="402" t="s">
        <v>0</v>
      </c>
      <c r="B2" s="403"/>
      <c r="C2" s="403"/>
      <c r="D2" s="403"/>
      <c r="E2" s="403"/>
      <c r="F2" s="403"/>
      <c r="G2" s="403"/>
      <c r="H2" s="403"/>
      <c r="I2" s="403"/>
      <c r="J2" s="403"/>
      <c r="K2" s="403"/>
      <c r="L2" s="403"/>
      <c r="M2" s="403"/>
      <c r="N2" s="404"/>
    </row>
    <row r="3" spans="1:14" x14ac:dyDescent="0.25">
      <c r="A3" s="116" t="s">
        <v>1</v>
      </c>
      <c r="B3" s="116" t="s">
        <v>2</v>
      </c>
      <c r="C3" s="116" t="s">
        <v>3</v>
      </c>
      <c r="D3" s="116" t="s">
        <v>4</v>
      </c>
      <c r="E3" s="116" t="s">
        <v>5</v>
      </c>
      <c r="F3" s="116" t="s">
        <v>6</v>
      </c>
      <c r="G3" s="116" t="s">
        <v>7</v>
      </c>
      <c r="H3" s="116" t="s">
        <v>8</v>
      </c>
      <c r="I3" s="116" t="s">
        <v>9</v>
      </c>
      <c r="J3" s="116" t="s">
        <v>10</v>
      </c>
      <c r="K3" s="116" t="s">
        <v>11</v>
      </c>
      <c r="L3" s="116" t="s">
        <v>12</v>
      </c>
      <c r="M3" s="116" t="s">
        <v>13</v>
      </c>
      <c r="N3" s="116" t="s">
        <v>14</v>
      </c>
    </row>
    <row r="4" spans="1:14" x14ac:dyDescent="0.25">
      <c r="A4" s="405" t="s">
        <v>122</v>
      </c>
      <c r="B4" s="405"/>
      <c r="C4" s="405"/>
      <c r="D4" s="405"/>
      <c r="E4" s="405"/>
      <c r="F4" s="405"/>
      <c r="G4" s="405"/>
      <c r="H4" s="405"/>
      <c r="I4" s="405"/>
      <c r="J4" s="405"/>
      <c r="K4" s="405"/>
      <c r="L4" s="405"/>
      <c r="M4" s="405"/>
      <c r="N4" s="405"/>
    </row>
    <row r="5" spans="1:14" x14ac:dyDescent="0.25">
      <c r="A5" s="117" t="s">
        <v>15</v>
      </c>
      <c r="B5" s="96">
        <v>562.4</v>
      </c>
      <c r="C5" s="96">
        <v>554.20000000000005</v>
      </c>
      <c r="D5" s="96">
        <v>578.29999999999995</v>
      </c>
      <c r="E5" s="96">
        <v>534.5</v>
      </c>
      <c r="F5" s="96">
        <v>592</v>
      </c>
      <c r="G5" s="96">
        <v>583.4</v>
      </c>
      <c r="H5" s="96">
        <v>645</v>
      </c>
      <c r="I5" s="96">
        <v>669.5</v>
      </c>
      <c r="J5" s="96">
        <v>588.9</v>
      </c>
      <c r="K5" s="96">
        <v>586.1</v>
      </c>
      <c r="L5" s="96">
        <v>541</v>
      </c>
      <c r="M5" s="124">
        <v>591</v>
      </c>
      <c r="N5" s="124">
        <v>7026.9</v>
      </c>
    </row>
    <row r="6" spans="1:14" x14ac:dyDescent="0.25">
      <c r="A6" s="117" t="s">
        <v>16</v>
      </c>
      <c r="B6" s="97">
        <v>-3.4000000000000002E-2</v>
      </c>
      <c r="C6" s="97">
        <v>-1.2999999999999999E-2</v>
      </c>
      <c r="D6" s="97">
        <v>-5.8000000000000003E-2</v>
      </c>
      <c r="E6" s="97">
        <v>-9.8000000000000004E-2</v>
      </c>
      <c r="F6" s="97">
        <v>-2.7E-2</v>
      </c>
      <c r="G6" s="97">
        <v>-2.5000000000000001E-2</v>
      </c>
      <c r="H6" s="97">
        <v>-5.6000000000000001E-2</v>
      </c>
      <c r="I6" s="97">
        <v>-5.7000000000000002E-2</v>
      </c>
      <c r="J6" s="97">
        <v>-2.1999999999999999E-2</v>
      </c>
      <c r="K6" s="97">
        <v>-1.4999999999999999E-2</v>
      </c>
      <c r="L6" s="97">
        <v>-1.7999999999999999E-2</v>
      </c>
      <c r="M6" s="98">
        <v>-5.5E-2</v>
      </c>
      <c r="N6" s="98">
        <v>-3.5000000000000003E-2</v>
      </c>
    </row>
    <row r="7" spans="1:14" x14ac:dyDescent="0.25">
      <c r="A7" s="117" t="s">
        <v>17</v>
      </c>
      <c r="B7" s="96">
        <v>400</v>
      </c>
      <c r="C7" s="96">
        <v>397.9</v>
      </c>
      <c r="D7" s="96">
        <v>426.7</v>
      </c>
      <c r="E7" s="96">
        <v>399.5</v>
      </c>
      <c r="F7" s="96">
        <v>492.7</v>
      </c>
      <c r="G7" s="96">
        <v>497.6</v>
      </c>
      <c r="H7" s="96">
        <v>559.1</v>
      </c>
      <c r="I7" s="96">
        <v>586.20000000000005</v>
      </c>
      <c r="J7" s="96">
        <v>503.7</v>
      </c>
      <c r="K7" s="96">
        <v>491.7</v>
      </c>
      <c r="L7" s="96">
        <v>421.2</v>
      </c>
      <c r="M7" s="124">
        <v>459.7</v>
      </c>
      <c r="N7" s="124">
        <v>5636.1</v>
      </c>
    </row>
    <row r="8" spans="1:14" x14ac:dyDescent="0.25">
      <c r="A8" s="117" t="s">
        <v>16</v>
      </c>
      <c r="B8" s="97">
        <v>5.0000000000000001E-3</v>
      </c>
      <c r="C8" s="97">
        <v>4.4999999999999998E-2</v>
      </c>
      <c r="D8" s="97">
        <v>1.2999999999999999E-2</v>
      </c>
      <c r="E8" s="97">
        <v>-3.4000000000000002E-2</v>
      </c>
      <c r="F8" s="97">
        <v>0.123</v>
      </c>
      <c r="G8" s="97">
        <v>1.4E-2</v>
      </c>
      <c r="H8" s="97">
        <v>-1E-3</v>
      </c>
      <c r="I8" s="97">
        <v>5.0000000000000001E-3</v>
      </c>
      <c r="J8" s="97">
        <v>2.1000000000000001E-2</v>
      </c>
      <c r="K8" s="97">
        <v>4.1000000000000002E-2</v>
      </c>
      <c r="L8" s="97">
        <v>3.9E-2</v>
      </c>
      <c r="M8" s="98">
        <v>-0.02</v>
      </c>
      <c r="N8" s="98">
        <v>0.02</v>
      </c>
    </row>
    <row r="9" spans="1:14" x14ac:dyDescent="0.25">
      <c r="A9" s="117" t="s">
        <v>18</v>
      </c>
      <c r="B9" s="96">
        <v>97</v>
      </c>
      <c r="C9" s="96">
        <v>95.2</v>
      </c>
      <c r="D9" s="96">
        <v>95.5</v>
      </c>
      <c r="E9" s="96">
        <v>85.7</v>
      </c>
      <c r="F9" s="96">
        <v>70.5</v>
      </c>
      <c r="G9" s="96">
        <v>63</v>
      </c>
      <c r="H9" s="96">
        <v>60.2</v>
      </c>
      <c r="I9" s="96">
        <v>57.2</v>
      </c>
      <c r="J9" s="96">
        <v>61.7</v>
      </c>
      <c r="K9" s="96">
        <v>72.3</v>
      </c>
      <c r="L9" s="96">
        <v>78.400000000000006</v>
      </c>
      <c r="M9" s="124">
        <v>79.8</v>
      </c>
      <c r="N9" s="124">
        <v>916.7</v>
      </c>
    </row>
    <row r="10" spans="1:14" x14ac:dyDescent="0.25">
      <c r="A10" s="117" t="s">
        <v>16</v>
      </c>
      <c r="B10" s="97">
        <v>-0.18</v>
      </c>
      <c r="C10" s="97">
        <v>-0.20499999999999999</v>
      </c>
      <c r="D10" s="97">
        <v>-0.26100000000000001</v>
      </c>
      <c r="E10" s="97">
        <v>-0.28199999999999997</v>
      </c>
      <c r="F10" s="97">
        <v>-0.25900000000000001</v>
      </c>
      <c r="G10" s="97">
        <v>-0.23300000000000001</v>
      </c>
      <c r="H10" s="97">
        <v>-0.35599999999999998</v>
      </c>
      <c r="I10" s="97">
        <v>-0.38900000000000001</v>
      </c>
      <c r="J10" s="97">
        <v>-0.24</v>
      </c>
      <c r="K10" s="97">
        <v>-0.255</v>
      </c>
      <c r="L10" s="97">
        <v>-0.21</v>
      </c>
      <c r="M10" s="98">
        <v>-0.20200000000000001</v>
      </c>
      <c r="N10" s="98">
        <v>-0.254</v>
      </c>
    </row>
    <row r="11" spans="1:14" x14ac:dyDescent="0.25">
      <c r="A11" s="117" t="s">
        <v>19</v>
      </c>
      <c r="B11" s="96">
        <v>65.400000000000006</v>
      </c>
      <c r="C11" s="96">
        <v>61.1</v>
      </c>
      <c r="D11" s="96">
        <v>56.1</v>
      </c>
      <c r="E11" s="96">
        <v>49.3</v>
      </c>
      <c r="F11" s="96">
        <v>28.8</v>
      </c>
      <c r="G11" s="96">
        <v>22.8</v>
      </c>
      <c r="H11" s="96">
        <v>25.7</v>
      </c>
      <c r="I11" s="96">
        <v>26.1</v>
      </c>
      <c r="J11" s="96">
        <v>23.4</v>
      </c>
      <c r="K11" s="96">
        <v>22.2</v>
      </c>
      <c r="L11" s="96">
        <v>41.4</v>
      </c>
      <c r="M11" s="124">
        <v>51.5</v>
      </c>
      <c r="N11" s="124">
        <v>474.1</v>
      </c>
    </row>
    <row r="12" spans="1:14" x14ac:dyDescent="0.25">
      <c r="A12" s="117" t="s">
        <v>16</v>
      </c>
      <c r="B12" s="97">
        <v>-5.0000000000000001E-3</v>
      </c>
      <c r="C12" s="97">
        <v>2E-3</v>
      </c>
      <c r="D12" s="97">
        <v>-0.112</v>
      </c>
      <c r="E12" s="97">
        <v>-0.17799999999999999</v>
      </c>
      <c r="F12" s="97">
        <v>-9.0999999999999998E-2</v>
      </c>
      <c r="G12" s="97">
        <v>-0.105</v>
      </c>
      <c r="H12" s="97">
        <v>-0.161</v>
      </c>
      <c r="I12" s="97">
        <v>-0.20799999999999999</v>
      </c>
      <c r="J12" s="97">
        <v>-0.14399999999999999</v>
      </c>
      <c r="K12" s="97">
        <v>-0.13300000000000001</v>
      </c>
      <c r="L12" s="97">
        <v>-0.10299999999999999</v>
      </c>
      <c r="M12" s="98">
        <v>-8.2000000000000003E-2</v>
      </c>
      <c r="N12" s="98">
        <v>-9.8000000000000004E-2</v>
      </c>
    </row>
    <row r="13" spans="1:14" x14ac:dyDescent="0.25">
      <c r="A13" s="117" t="s">
        <v>20</v>
      </c>
      <c r="B13" s="96">
        <v>1205.9000000000001</v>
      </c>
      <c r="C13" s="96">
        <v>1193.5</v>
      </c>
      <c r="D13" s="96">
        <v>1304.2</v>
      </c>
      <c r="E13" s="96">
        <v>1198.5999999999999</v>
      </c>
      <c r="F13" s="96">
        <v>1257.9000000000001</v>
      </c>
      <c r="G13" s="96">
        <v>1322.1</v>
      </c>
      <c r="H13" s="96">
        <v>1549.5</v>
      </c>
      <c r="I13" s="96">
        <v>1562.9</v>
      </c>
      <c r="J13" s="96">
        <v>1343.3</v>
      </c>
      <c r="K13" s="96">
        <v>1284.7</v>
      </c>
      <c r="L13" s="124">
        <v>1162.8</v>
      </c>
      <c r="M13" s="124">
        <v>1292.5999999999999</v>
      </c>
      <c r="N13" s="124">
        <v>15680.6</v>
      </c>
    </row>
    <row r="14" spans="1:14" x14ac:dyDescent="0.25">
      <c r="A14" s="117" t="s">
        <v>16</v>
      </c>
      <c r="B14" s="97">
        <v>5.0000000000000001E-3</v>
      </c>
      <c r="C14" s="97">
        <v>3.7999999999999999E-2</v>
      </c>
      <c r="D14" s="140">
        <v>2.9000000000000001E-2</v>
      </c>
      <c r="E14" s="97">
        <v>-2.1999999999999999E-2</v>
      </c>
      <c r="F14" s="100">
        <v>1E-3</v>
      </c>
      <c r="G14" s="97">
        <v>1.2999999999999999E-2</v>
      </c>
      <c r="H14" s="97">
        <v>2.4E-2</v>
      </c>
      <c r="I14" s="99">
        <v>4.0000000000000001E-3</v>
      </c>
      <c r="J14" s="97">
        <v>3.6999999999999998E-2</v>
      </c>
      <c r="K14" s="97">
        <v>1.4E-2</v>
      </c>
      <c r="L14" s="98">
        <v>1.7000000000000001E-2</v>
      </c>
      <c r="M14" s="101">
        <v>-3.0000000000000001E-3</v>
      </c>
      <c r="N14" s="98">
        <v>1.2999999999999999E-2</v>
      </c>
    </row>
    <row r="15" spans="1:14" x14ac:dyDescent="0.25">
      <c r="A15" s="117" t="s">
        <v>17</v>
      </c>
      <c r="B15" s="96">
        <v>810.9</v>
      </c>
      <c r="C15" s="96">
        <v>810.7</v>
      </c>
      <c r="D15" s="126">
        <v>892.5</v>
      </c>
      <c r="E15" s="126">
        <v>836.6</v>
      </c>
      <c r="F15" s="126">
        <v>920.9</v>
      </c>
      <c r="G15" s="126">
        <v>966.9</v>
      </c>
      <c r="H15" s="126">
        <v>1122.5999999999999</v>
      </c>
      <c r="I15" s="126">
        <v>1140.8</v>
      </c>
      <c r="J15" s="126">
        <v>979.6</v>
      </c>
      <c r="K15" s="126">
        <v>943.4</v>
      </c>
      <c r="L15" s="122">
        <v>819.5</v>
      </c>
      <c r="M15" s="122">
        <v>902</v>
      </c>
      <c r="N15" s="124">
        <v>11152.9</v>
      </c>
    </row>
    <row r="16" spans="1:14" x14ac:dyDescent="0.25">
      <c r="A16" s="117" t="s">
        <v>16</v>
      </c>
      <c r="B16" s="97">
        <v>1.2E-2</v>
      </c>
      <c r="C16" s="97">
        <v>5.8999999999999997E-2</v>
      </c>
      <c r="D16" s="97">
        <v>6.3E-2</v>
      </c>
      <c r="E16" s="97">
        <v>-8.9999999999999993E-3</v>
      </c>
      <c r="F16" s="100">
        <v>1.2E-2</v>
      </c>
      <c r="G16" s="97">
        <v>1.2E-2</v>
      </c>
      <c r="H16" s="97">
        <v>0.02</v>
      </c>
      <c r="I16" s="99">
        <v>-2E-3</v>
      </c>
      <c r="J16" s="97">
        <v>3.1E-2</v>
      </c>
      <c r="K16" s="97">
        <v>1.4999999999999999E-2</v>
      </c>
      <c r="L16" s="98">
        <v>7.0000000000000001E-3</v>
      </c>
      <c r="M16" s="101">
        <v>-1.7999999999999999E-2</v>
      </c>
      <c r="N16" s="98">
        <v>1.7000000000000001E-2</v>
      </c>
    </row>
    <row r="17" spans="1:14" x14ac:dyDescent="0.25">
      <c r="A17" s="117" t="s">
        <v>18</v>
      </c>
      <c r="B17" s="96">
        <v>236.3</v>
      </c>
      <c r="C17" s="96">
        <v>237</v>
      </c>
      <c r="D17" s="96">
        <v>263.2</v>
      </c>
      <c r="E17" s="96">
        <v>222.2</v>
      </c>
      <c r="F17" s="96">
        <v>225.3</v>
      </c>
      <c r="G17" s="96">
        <v>241</v>
      </c>
      <c r="H17" s="96">
        <v>290.5</v>
      </c>
      <c r="I17" s="96">
        <v>284.8</v>
      </c>
      <c r="J17" s="96">
        <v>246.5</v>
      </c>
      <c r="K17" s="96">
        <v>240.2</v>
      </c>
      <c r="L17" s="96">
        <v>220.6</v>
      </c>
      <c r="M17" s="124">
        <v>237.4</v>
      </c>
      <c r="N17" s="124">
        <v>2945.1</v>
      </c>
    </row>
    <row r="18" spans="1:14" x14ac:dyDescent="0.25">
      <c r="A18" s="117" t="s">
        <v>16</v>
      </c>
      <c r="B18" s="97">
        <v>-7.1999999999999995E-2</v>
      </c>
      <c r="C18" s="97">
        <v>-6.5000000000000002E-2</v>
      </c>
      <c r="D18" s="97">
        <v>-6.3E-2</v>
      </c>
      <c r="E18" s="97">
        <v>-0.11799999999999999</v>
      </c>
      <c r="F18" s="100">
        <v>-5.1999999999999998E-2</v>
      </c>
      <c r="G18" s="97">
        <v>-0.01</v>
      </c>
      <c r="H18" s="97">
        <v>1.2999999999999999E-2</v>
      </c>
      <c r="I18" s="97">
        <v>-2E-3</v>
      </c>
      <c r="J18" s="97">
        <v>1.7999999999999999E-2</v>
      </c>
      <c r="K18" s="97">
        <v>-1.7999999999999999E-2</v>
      </c>
      <c r="L18" s="97">
        <v>-1.0999999999999999E-2</v>
      </c>
      <c r="M18" s="98">
        <v>-3.1E-2</v>
      </c>
      <c r="N18" s="98">
        <v>-3.4000000000000002E-2</v>
      </c>
    </row>
    <row r="19" spans="1:14" x14ac:dyDescent="0.25">
      <c r="A19" s="117" t="s">
        <v>19</v>
      </c>
      <c r="B19" s="96">
        <v>158.6</v>
      </c>
      <c r="C19" s="96">
        <v>145.80000000000001</v>
      </c>
      <c r="D19" s="96">
        <v>148.6</v>
      </c>
      <c r="E19" s="96">
        <v>139.80000000000001</v>
      </c>
      <c r="F19" s="96">
        <v>111.7</v>
      </c>
      <c r="G19" s="96">
        <v>114.1</v>
      </c>
      <c r="H19" s="96">
        <v>136.4</v>
      </c>
      <c r="I19" s="96">
        <v>137.30000000000001</v>
      </c>
      <c r="J19" s="96">
        <v>116.9</v>
      </c>
      <c r="K19" s="96">
        <v>101.1</v>
      </c>
      <c r="L19" s="96">
        <v>122.6</v>
      </c>
      <c r="M19" s="124">
        <v>153.19999999999999</v>
      </c>
      <c r="N19" s="124">
        <v>1582.6</v>
      </c>
    </row>
    <row r="20" spans="1:14" x14ac:dyDescent="0.25">
      <c r="A20" s="117" t="s">
        <v>16</v>
      </c>
      <c r="B20" s="97">
        <v>0.10299999999999999</v>
      </c>
      <c r="C20" s="97">
        <v>0.115</v>
      </c>
      <c r="D20" s="97">
        <v>1.4E-2</v>
      </c>
      <c r="E20" s="97">
        <v>8.2000000000000003E-2</v>
      </c>
      <c r="F20" s="100">
        <v>1.9E-2</v>
      </c>
      <c r="G20" s="97">
        <v>7.4999999999999997E-2</v>
      </c>
      <c r="H20" s="97">
        <v>9.0999999999999998E-2</v>
      </c>
      <c r="I20" s="97">
        <v>7.0000000000000007E-2</v>
      </c>
      <c r="J20" s="97">
        <v>0.13300000000000001</v>
      </c>
      <c r="K20" s="97">
        <v>8.2000000000000003E-2</v>
      </c>
      <c r="L20" s="97">
        <v>0.14499999999999999</v>
      </c>
      <c r="M20" s="98">
        <v>0.151</v>
      </c>
      <c r="N20" s="98">
        <v>8.6999999999999994E-2</v>
      </c>
    </row>
    <row r="21" spans="1:14" x14ac:dyDescent="0.25">
      <c r="A21" s="117" t="s">
        <v>21</v>
      </c>
      <c r="B21" s="96">
        <v>67.900000000000006</v>
      </c>
      <c r="C21" s="96">
        <v>71</v>
      </c>
      <c r="D21" s="96">
        <v>76.400000000000006</v>
      </c>
      <c r="E21" s="96">
        <v>72.2</v>
      </c>
      <c r="F21" s="96" t="s">
        <v>72</v>
      </c>
      <c r="G21" s="96">
        <v>46.2</v>
      </c>
      <c r="H21" s="96">
        <v>70.8</v>
      </c>
      <c r="I21" s="96">
        <v>74.2</v>
      </c>
      <c r="J21" s="96">
        <v>66.900000000000006</v>
      </c>
      <c r="K21" s="105">
        <v>66.7</v>
      </c>
      <c r="L21" s="133">
        <v>63.3</v>
      </c>
      <c r="M21" s="176"/>
      <c r="N21" s="124">
        <v>685.4</v>
      </c>
    </row>
    <row r="22" spans="1:14" x14ac:dyDescent="0.25">
      <c r="A22" s="117" t="s">
        <v>16</v>
      </c>
      <c r="B22" s="97">
        <v>-0.30299999999999999</v>
      </c>
      <c r="C22" s="97">
        <v>-0.219</v>
      </c>
      <c r="D22" s="97">
        <v>-0.215</v>
      </c>
      <c r="E22" s="97">
        <v>-0.22900000000000001</v>
      </c>
      <c r="F22" s="100">
        <v>-0.89400000000000002</v>
      </c>
      <c r="G22" s="97">
        <v>-0.53</v>
      </c>
      <c r="H22" s="97">
        <v>-0.27400000000000002</v>
      </c>
      <c r="I22" s="97">
        <v>-0.24399999999999999</v>
      </c>
      <c r="J22" s="97">
        <v>-0.28699999999999998</v>
      </c>
      <c r="K22" s="97">
        <v>-0.23699999999999999</v>
      </c>
      <c r="L22" s="98">
        <v>-0.20399999999999999</v>
      </c>
      <c r="M22" s="98"/>
      <c r="N22" s="179">
        <v>-0.33200000000000002</v>
      </c>
    </row>
    <row r="23" spans="1:14" x14ac:dyDescent="0.25">
      <c r="A23" s="406" t="s">
        <v>123</v>
      </c>
      <c r="B23" s="407"/>
      <c r="C23" s="407"/>
      <c r="D23" s="407"/>
      <c r="E23" s="407"/>
      <c r="F23" s="407"/>
      <c r="G23" s="407"/>
      <c r="H23" s="407"/>
      <c r="I23" s="407"/>
      <c r="J23" s="407"/>
      <c r="K23" s="407"/>
      <c r="L23" s="407"/>
      <c r="M23" s="407"/>
      <c r="N23" s="408"/>
    </row>
    <row r="24" spans="1:14" x14ac:dyDescent="0.25">
      <c r="A24" s="117" t="s">
        <v>22</v>
      </c>
      <c r="B24" s="136">
        <v>57.1</v>
      </c>
      <c r="C24" s="136">
        <v>57.5</v>
      </c>
      <c r="D24" s="157">
        <v>71</v>
      </c>
      <c r="E24" s="136">
        <v>67.2</v>
      </c>
      <c r="F24" s="136">
        <v>79.2</v>
      </c>
      <c r="G24" s="136">
        <v>83.5</v>
      </c>
      <c r="H24" s="136">
        <v>113.5</v>
      </c>
      <c r="I24" s="136">
        <v>108.8</v>
      </c>
      <c r="J24" s="136">
        <v>84.9</v>
      </c>
      <c r="K24" s="197">
        <v>77.7</v>
      </c>
      <c r="L24" s="197">
        <v>67.400000000000006</v>
      </c>
      <c r="M24" s="190">
        <v>70.7</v>
      </c>
      <c r="N24" s="109">
        <v>938.5</v>
      </c>
    </row>
    <row r="25" spans="1:14" x14ac:dyDescent="0.25">
      <c r="A25" s="117" t="s">
        <v>16</v>
      </c>
      <c r="B25" s="156">
        <v>-1.0398613518197597E-2</v>
      </c>
      <c r="C25" s="156">
        <v>3.4904013961606084E-3</v>
      </c>
      <c r="D25" s="156">
        <v>9.7372488408037042E-2</v>
      </c>
      <c r="E25" s="156">
        <v>-7.6923076923076872E-2</v>
      </c>
      <c r="F25" s="156">
        <v>-1.1235955056179692E-2</v>
      </c>
      <c r="G25" s="156">
        <v>-2.2248243559718994E-2</v>
      </c>
      <c r="H25" s="156">
        <v>2.1602160216021682E-2</v>
      </c>
      <c r="I25" s="156">
        <v>-5.4844606946984342E-3</v>
      </c>
      <c r="J25" s="156">
        <v>4.9443757725587067E-2</v>
      </c>
      <c r="K25" s="156">
        <v>-3.2378580323785711E-2</v>
      </c>
      <c r="L25" s="156">
        <v>4.658385093167694E-2</v>
      </c>
      <c r="M25" s="191">
        <v>-1.941747572815522E-2</v>
      </c>
      <c r="N25" s="191">
        <v>2.4567400128177042E-3</v>
      </c>
    </row>
    <row r="26" spans="1:14" x14ac:dyDescent="0.25">
      <c r="A26" s="118" t="s">
        <v>23</v>
      </c>
      <c r="B26" s="136">
        <v>542.1</v>
      </c>
      <c r="C26" s="136">
        <v>550.79999999999995</v>
      </c>
      <c r="D26" s="136">
        <v>626.1</v>
      </c>
      <c r="E26" s="136">
        <v>573.6</v>
      </c>
      <c r="F26" s="136">
        <v>685.7</v>
      </c>
      <c r="G26" s="136">
        <v>741.1</v>
      </c>
      <c r="H26" s="126">
        <v>1031.4000000000001</v>
      </c>
      <c r="I26" s="185">
        <v>1014.1</v>
      </c>
      <c r="J26" s="136">
        <v>758.6</v>
      </c>
      <c r="K26" s="198">
        <v>563.70000000000005</v>
      </c>
      <c r="L26" s="197">
        <v>527.29999999999995</v>
      </c>
      <c r="M26" s="190">
        <v>543.1</v>
      </c>
      <c r="N26" s="122">
        <v>8157.6000000000013</v>
      </c>
    </row>
    <row r="27" spans="1:14" x14ac:dyDescent="0.25">
      <c r="A27" s="117" t="s">
        <v>16</v>
      </c>
      <c r="B27" s="156">
        <v>8.0310880829015566E-2</v>
      </c>
      <c r="C27" s="156">
        <v>8.9614243323442047E-2</v>
      </c>
      <c r="D27" s="156">
        <v>0.14965112008813808</v>
      </c>
      <c r="E27" s="156">
        <v>9.5036958817318329E-3</v>
      </c>
      <c r="F27" s="156">
        <v>9.5700824499411752E-3</v>
      </c>
      <c r="G27" s="156">
        <v>5.0460666194188653E-2</v>
      </c>
      <c r="H27" s="156">
        <v>8.2266526757607705E-2</v>
      </c>
      <c r="I27" s="156">
        <v>3.7336333878887018E-2</v>
      </c>
      <c r="J27" s="156">
        <v>9.3241101023202155E-2</v>
      </c>
      <c r="K27" s="156">
        <v>-4.4576271186440586E-2</v>
      </c>
      <c r="L27" s="156">
        <v>0.1269502030348364</v>
      </c>
      <c r="M27" s="191">
        <v>-2.9138362531283435E-2</v>
      </c>
      <c r="N27" s="191">
        <v>5.3055534040740593E-2</v>
      </c>
    </row>
    <row r="28" spans="1:14" x14ac:dyDescent="0.25">
      <c r="A28" s="117" t="s">
        <v>81</v>
      </c>
      <c r="B28" s="136">
        <v>90.1</v>
      </c>
      <c r="C28" s="157">
        <v>89</v>
      </c>
      <c r="D28" s="136">
        <v>118.8</v>
      </c>
      <c r="E28" s="136">
        <v>114.4</v>
      </c>
      <c r="F28" s="136">
        <v>149.1</v>
      </c>
      <c r="G28" s="136">
        <v>173.6</v>
      </c>
      <c r="H28" s="136">
        <v>254.6</v>
      </c>
      <c r="I28" s="136">
        <v>249.4</v>
      </c>
      <c r="J28" s="136">
        <v>168.7</v>
      </c>
      <c r="K28" s="198">
        <v>112</v>
      </c>
      <c r="L28" s="197">
        <v>83.8</v>
      </c>
      <c r="M28" s="190">
        <v>95.1</v>
      </c>
      <c r="N28" s="122">
        <v>1698.6</v>
      </c>
    </row>
    <row r="29" spans="1:14" x14ac:dyDescent="0.25">
      <c r="A29" s="117" t="s">
        <v>16</v>
      </c>
      <c r="B29" s="156">
        <v>-6.4382139148494319E-2</v>
      </c>
      <c r="C29" s="156">
        <v>-4.0948275862068936E-2</v>
      </c>
      <c r="D29" s="156">
        <v>6.3563115487914004E-2</v>
      </c>
      <c r="E29" s="156">
        <v>-7.2933549432739109E-2</v>
      </c>
      <c r="F29" s="156">
        <v>-6.7024128686321571E-4</v>
      </c>
      <c r="G29" s="156">
        <v>3.394877903513982E-2</v>
      </c>
      <c r="H29" s="156">
        <v>8.9430894308943021E-2</v>
      </c>
      <c r="I29" s="156">
        <v>-1.926858041683055E-2</v>
      </c>
      <c r="J29" s="156">
        <v>4.2645241038318682E-2</v>
      </c>
      <c r="K29" s="156">
        <v>-0.10543130990415339</v>
      </c>
      <c r="L29" s="156">
        <v>-7.1090047393366218E-3</v>
      </c>
      <c r="M29" s="191">
        <v>-7.6699029126213625E-2</v>
      </c>
      <c r="N29" s="191">
        <v>-2.9934847684451871E-3</v>
      </c>
    </row>
    <row r="30" spans="1:14" x14ac:dyDescent="0.25">
      <c r="A30" s="117" t="s">
        <v>24</v>
      </c>
      <c r="B30" s="136">
        <v>143.9</v>
      </c>
      <c r="C30" s="136">
        <v>139.19999999999999</v>
      </c>
      <c r="D30" s="136">
        <v>160.30000000000001</v>
      </c>
      <c r="E30" s="136">
        <v>160.80000000000001</v>
      </c>
      <c r="F30" s="136">
        <v>174.8</v>
      </c>
      <c r="G30" s="136">
        <v>175.2</v>
      </c>
      <c r="H30" s="136">
        <v>186.2</v>
      </c>
      <c r="I30" s="136">
        <v>188.9</v>
      </c>
      <c r="J30" s="136">
        <v>173.4</v>
      </c>
      <c r="K30" s="197">
        <v>167.8</v>
      </c>
      <c r="L30" s="197">
        <v>162.19999999999999</v>
      </c>
      <c r="M30" s="190">
        <v>159.1</v>
      </c>
      <c r="N30" s="122">
        <v>1991.8000000000002</v>
      </c>
    </row>
    <row r="31" spans="1:14" x14ac:dyDescent="0.25">
      <c r="A31" s="117" t="s">
        <v>16</v>
      </c>
      <c r="B31" s="156">
        <v>-0.12309567336989634</v>
      </c>
      <c r="C31" s="156">
        <v>-5.0477489768076436E-2</v>
      </c>
      <c r="D31" s="156">
        <v>-6.1475409836065573E-2</v>
      </c>
      <c r="E31" s="156">
        <v>-9.5613048368953901E-2</v>
      </c>
      <c r="F31" s="156">
        <v>-6.3236870310825255E-2</v>
      </c>
      <c r="G31" s="156">
        <v>-6.9569835369092003E-2</v>
      </c>
      <c r="H31" s="156">
        <v>-8.1401085347804658E-2</v>
      </c>
      <c r="I31" s="156">
        <v>-4.0142276422764245E-2</v>
      </c>
      <c r="J31" s="156">
        <v>-3.2905744562186312E-2</v>
      </c>
      <c r="K31" s="156">
        <v>-9.541778975741233E-2</v>
      </c>
      <c r="L31" s="156">
        <v>6.1690314620599374E-4</v>
      </c>
      <c r="M31" s="191">
        <v>-2.2727272727272818E-2</v>
      </c>
      <c r="N31" s="191">
        <v>-6.1976076104360844E-2</v>
      </c>
    </row>
    <row r="32" spans="1:14" x14ac:dyDescent="0.25">
      <c r="A32" s="113" t="s">
        <v>25</v>
      </c>
      <c r="B32" s="114"/>
      <c r="C32" s="114"/>
      <c r="D32" s="114"/>
      <c r="E32" s="114"/>
      <c r="F32" s="114"/>
      <c r="G32" s="114"/>
      <c r="H32" s="114"/>
      <c r="I32" s="114"/>
      <c r="J32" s="114"/>
      <c r="K32" s="114"/>
      <c r="L32" s="114"/>
      <c r="M32" s="114"/>
      <c r="N32" s="115"/>
    </row>
    <row r="33" spans="1:14" x14ac:dyDescent="0.25">
      <c r="A33" s="117" t="s">
        <v>26</v>
      </c>
      <c r="B33" s="102">
        <v>196.6</v>
      </c>
      <c r="C33" s="102">
        <v>212.2</v>
      </c>
      <c r="D33" s="102">
        <v>239.1</v>
      </c>
      <c r="E33" s="102">
        <v>242.6</v>
      </c>
      <c r="F33" s="102">
        <v>300.5</v>
      </c>
      <c r="G33" s="105">
        <v>349.5</v>
      </c>
      <c r="H33" s="102">
        <v>680.4</v>
      </c>
      <c r="I33" s="102">
        <v>659.5</v>
      </c>
      <c r="J33" s="105">
        <v>475.2</v>
      </c>
      <c r="K33" s="133">
        <v>142</v>
      </c>
      <c r="L33" s="125">
        <v>131.5</v>
      </c>
      <c r="M33" s="125"/>
      <c r="N33" s="124">
        <v>3629.1</v>
      </c>
    </row>
    <row r="34" spans="1:14" x14ac:dyDescent="0.25">
      <c r="A34" s="117" t="s">
        <v>16</v>
      </c>
      <c r="B34" s="103">
        <v>6.3277447268793877E-2</v>
      </c>
      <c r="C34" s="103">
        <v>0.1251325556733828</v>
      </c>
      <c r="D34" s="103">
        <v>0.17320902845927372</v>
      </c>
      <c r="E34" s="103">
        <v>-1.7000000000000001E-2</v>
      </c>
      <c r="F34" s="103">
        <v>1.4E-2</v>
      </c>
      <c r="G34" s="103">
        <v>7.2085889570552064E-2</v>
      </c>
      <c r="H34" s="103">
        <v>7.9143536875495579E-2</v>
      </c>
      <c r="I34" s="103">
        <v>4.4669729130365932E-2</v>
      </c>
      <c r="J34" s="103">
        <v>9.7459584295612078E-2</v>
      </c>
      <c r="K34" s="186">
        <v>-2.6063100137174278E-2</v>
      </c>
      <c r="L34" s="186">
        <v>0.12682090831191095</v>
      </c>
      <c r="M34" s="186"/>
      <c r="N34" s="186">
        <v>6.6222052472309612E-2</v>
      </c>
    </row>
    <row r="35" spans="1:14" x14ac:dyDescent="0.25">
      <c r="A35" s="117" t="s">
        <v>27</v>
      </c>
      <c r="B35" s="105">
        <v>51</v>
      </c>
      <c r="C35" s="105">
        <v>55.2</v>
      </c>
      <c r="D35" s="105">
        <v>71.599999999999994</v>
      </c>
      <c r="E35" s="105">
        <v>140.30000000000001</v>
      </c>
      <c r="F35" s="105">
        <v>180.3</v>
      </c>
      <c r="G35" s="104">
        <v>211.3</v>
      </c>
      <c r="H35" s="104">
        <v>468.2</v>
      </c>
      <c r="I35" s="104">
        <v>453.1</v>
      </c>
      <c r="J35" s="104">
        <v>319.39999999999998</v>
      </c>
      <c r="K35" s="187">
        <v>56.1</v>
      </c>
      <c r="L35" s="187">
        <v>43.3</v>
      </c>
      <c r="M35" s="106"/>
      <c r="N35" s="124">
        <v>2049.8000000000002</v>
      </c>
    </row>
    <row r="36" spans="1:14" x14ac:dyDescent="0.25">
      <c r="A36" s="117" t="s">
        <v>16</v>
      </c>
      <c r="B36" s="97">
        <v>-3.409090909090904E-2</v>
      </c>
      <c r="C36" s="97">
        <v>2.9850746268656744E-2</v>
      </c>
      <c r="D36" s="97">
        <v>0.1170046801872075</v>
      </c>
      <c r="E36" s="97">
        <v>-4.5999999999999999E-2</v>
      </c>
      <c r="F36" s="97">
        <v>1.2E-2</v>
      </c>
      <c r="G36" s="97">
        <v>5.2290836653386519E-2</v>
      </c>
      <c r="H36" s="97">
        <v>8.0544657281329313E-2</v>
      </c>
      <c r="I36" s="97">
        <v>1.8431108114183026E-2</v>
      </c>
      <c r="J36" s="97">
        <v>7.6508257499157351E-2</v>
      </c>
      <c r="K36" s="98">
        <v>-8.1833060556464776E-2</v>
      </c>
      <c r="L36" s="98">
        <v>4.3373493975903621E-2</v>
      </c>
      <c r="M36" s="98"/>
      <c r="N36" s="98">
        <v>3.8399189463019345E-2</v>
      </c>
    </row>
    <row r="37" spans="1:14" x14ac:dyDescent="0.25">
      <c r="A37" s="117" t="s">
        <v>28</v>
      </c>
      <c r="B37" s="104">
        <v>8.5</v>
      </c>
      <c r="C37" s="104">
        <v>11.5</v>
      </c>
      <c r="D37" s="104">
        <v>13.1</v>
      </c>
      <c r="E37" s="104">
        <v>19.600000000000001</v>
      </c>
      <c r="F37" s="104">
        <v>41.9</v>
      </c>
      <c r="G37" s="105">
        <v>80</v>
      </c>
      <c r="H37" s="104">
        <v>130.69999999999999</v>
      </c>
      <c r="I37" s="105">
        <v>122.3</v>
      </c>
      <c r="J37" s="104">
        <v>69.599999999999994</v>
      </c>
      <c r="K37" s="133">
        <v>20.024000000000001</v>
      </c>
      <c r="L37" s="104">
        <v>13.2</v>
      </c>
      <c r="M37" s="109">
        <v>8.1</v>
      </c>
      <c r="N37" s="133">
        <v>538.524</v>
      </c>
    </row>
    <row r="38" spans="1:14" x14ac:dyDescent="0.25">
      <c r="A38" s="117" t="s">
        <v>16</v>
      </c>
      <c r="B38" s="100">
        <v>0.26865671641791039</v>
      </c>
      <c r="C38" s="100">
        <v>0.53333333333333333</v>
      </c>
      <c r="D38" s="100">
        <v>0.40860215053763427</v>
      </c>
      <c r="E38" s="100">
        <v>0.32400000000000001</v>
      </c>
      <c r="F38" s="100">
        <v>6.9000000000000006E-2</v>
      </c>
      <c r="G38" s="100">
        <v>8.8435374149659962E-2</v>
      </c>
      <c r="H38" s="100">
        <v>0.14348206474190728</v>
      </c>
      <c r="I38" s="100">
        <v>7.1866783523225175E-2</v>
      </c>
      <c r="J38" s="100">
        <v>0.16582914572864316</v>
      </c>
      <c r="K38" s="101">
        <v>-8.9818181818181797E-2</v>
      </c>
      <c r="L38" s="100">
        <v>0.67088607594936689</v>
      </c>
      <c r="M38" s="101">
        <v>1.2499999999999956E-2</v>
      </c>
      <c r="N38" s="101">
        <v>0.12898113207547168</v>
      </c>
    </row>
    <row r="39" spans="1:14" x14ac:dyDescent="0.25">
      <c r="A39" s="117" t="s">
        <v>77</v>
      </c>
      <c r="B39" s="105">
        <v>13.808</v>
      </c>
      <c r="C39" s="105">
        <v>16.170000000000002</v>
      </c>
      <c r="D39" s="105">
        <v>19.420999999999999</v>
      </c>
      <c r="E39" s="105">
        <v>27.869</v>
      </c>
      <c r="F39" s="105">
        <v>36.029000000000003</v>
      </c>
      <c r="G39" s="105">
        <v>40.14</v>
      </c>
      <c r="H39" s="105">
        <v>54.064</v>
      </c>
      <c r="I39" s="105">
        <v>52.825000000000003</v>
      </c>
      <c r="J39" s="105">
        <v>38.073999999999998</v>
      </c>
      <c r="K39" s="105">
        <v>20.100000000000001</v>
      </c>
      <c r="L39" s="133">
        <v>14.3</v>
      </c>
      <c r="M39" s="105"/>
      <c r="N39" s="133">
        <v>332.80000000000007</v>
      </c>
    </row>
    <row r="40" spans="1:14" x14ac:dyDescent="0.25">
      <c r="A40" s="117" t="s">
        <v>16</v>
      </c>
      <c r="B40" s="103">
        <v>0.43833333333333346</v>
      </c>
      <c r="C40" s="103">
        <v>0.79666666666666686</v>
      </c>
      <c r="D40" s="103">
        <v>0.31222972972972962</v>
      </c>
      <c r="E40" s="103">
        <v>0.42917948717948717</v>
      </c>
      <c r="F40" s="103">
        <v>-8.5558375634517625E-2</v>
      </c>
      <c r="G40" s="103">
        <v>0.11191135734072022</v>
      </c>
      <c r="H40" s="103">
        <v>0.29031026252983305</v>
      </c>
      <c r="I40" s="103">
        <v>0.10281837160751572</v>
      </c>
      <c r="J40" s="103">
        <v>0.20107255520504719</v>
      </c>
      <c r="K40" s="103">
        <v>-0.18554236395315848</v>
      </c>
      <c r="L40" s="186">
        <v>-0.28140703517587928</v>
      </c>
      <c r="M40" s="103"/>
      <c r="N40" s="186">
        <v>0.13013152041401965</v>
      </c>
    </row>
    <row r="41" spans="1:14" x14ac:dyDescent="0.25">
      <c r="A41" s="117" t="s">
        <v>78</v>
      </c>
      <c r="B41" s="182">
        <v>7.0000000000000001E-3</v>
      </c>
      <c r="C41" s="182">
        <v>3.5999999999999997E-2</v>
      </c>
      <c r="D41" s="182">
        <v>3.1E-2</v>
      </c>
      <c r="E41" s="183">
        <v>4.7E-2</v>
      </c>
      <c r="F41" s="183">
        <v>0.5</v>
      </c>
      <c r="G41" s="183">
        <v>0.53500000000000003</v>
      </c>
      <c r="H41" s="183">
        <v>0.95</v>
      </c>
      <c r="I41" s="183">
        <v>0.81</v>
      </c>
      <c r="J41" s="183">
        <v>0.40300000000000002</v>
      </c>
      <c r="K41" s="188">
        <v>2.3E-2</v>
      </c>
      <c r="L41" s="189">
        <v>1.7999999999999999E-2</v>
      </c>
      <c r="M41" s="189"/>
      <c r="N41" s="189">
        <v>3.286</v>
      </c>
    </row>
    <row r="42" spans="1:14" x14ac:dyDescent="0.25">
      <c r="A42" s="117" t="s">
        <v>16</v>
      </c>
      <c r="B42" s="184">
        <v>2.5</v>
      </c>
      <c r="C42" s="184">
        <v>0.89473684210526305</v>
      </c>
      <c r="D42" s="184">
        <v>0.82352941176470584</v>
      </c>
      <c r="E42" s="103">
        <v>1.9375</v>
      </c>
      <c r="F42" s="103">
        <v>0.4285714285714286</v>
      </c>
      <c r="G42" s="103">
        <v>0.27380952380952395</v>
      </c>
      <c r="H42" s="103">
        <v>8.3238312428734362E-2</v>
      </c>
      <c r="I42" s="103">
        <v>-0.18756268806419252</v>
      </c>
      <c r="J42" s="103">
        <v>0.13841807909604542</v>
      </c>
      <c r="K42" s="103">
        <v>-0.32352941176470595</v>
      </c>
      <c r="L42" s="186">
        <v>0.63636363636363624</v>
      </c>
      <c r="M42" s="186"/>
      <c r="N42" s="186">
        <v>7.0707070707070718E-2</v>
      </c>
    </row>
    <row r="43" spans="1:14" x14ac:dyDescent="0.25">
      <c r="A43" s="113" t="s">
        <v>82</v>
      </c>
      <c r="B43" s="113"/>
      <c r="C43" s="113"/>
      <c r="D43" s="113"/>
      <c r="E43" s="113"/>
      <c r="F43" s="113"/>
      <c r="G43" s="113"/>
      <c r="H43" s="113"/>
      <c r="I43" s="113"/>
      <c r="J43" s="113"/>
      <c r="K43" s="113"/>
      <c r="L43" s="113"/>
      <c r="M43" s="113"/>
      <c r="N43" s="113"/>
    </row>
    <row r="44" spans="1:14" x14ac:dyDescent="0.25">
      <c r="A44" s="117" t="s">
        <v>29</v>
      </c>
      <c r="B44" s="196">
        <v>143.80000000000001</v>
      </c>
      <c r="C44" s="107"/>
      <c r="D44" s="158"/>
      <c r="E44" s="135"/>
      <c r="F44" s="166"/>
      <c r="G44" s="107"/>
      <c r="H44" s="107"/>
      <c r="I44" s="107"/>
      <c r="J44" s="107"/>
      <c r="K44" s="107"/>
      <c r="L44" s="107"/>
      <c r="M44" s="109"/>
      <c r="N44" s="112">
        <v>143.80000000000001</v>
      </c>
    </row>
    <row r="45" spans="1:14" x14ac:dyDescent="0.25">
      <c r="A45" s="202" t="s">
        <v>80</v>
      </c>
      <c r="B45" s="203">
        <v>4.3999999999999997E-2</v>
      </c>
      <c r="C45" s="204"/>
      <c r="D45" s="205"/>
      <c r="E45" s="206"/>
      <c r="F45" s="206"/>
      <c r="G45" s="206"/>
      <c r="H45" s="206"/>
      <c r="I45" s="206"/>
      <c r="J45" s="206"/>
      <c r="K45" s="206"/>
      <c r="L45" s="206"/>
      <c r="M45" s="203"/>
      <c r="N45" s="207">
        <v>4.3999999999999997E-2</v>
      </c>
    </row>
    <row r="46" spans="1:14" x14ac:dyDescent="0.25">
      <c r="A46" s="113" t="s">
        <v>88</v>
      </c>
      <c r="B46" s="114"/>
      <c r="C46" s="114"/>
      <c r="D46" s="114"/>
      <c r="E46" s="114"/>
      <c r="F46" s="114"/>
      <c r="G46" s="114"/>
      <c r="H46" s="114"/>
      <c r="I46" s="114"/>
      <c r="J46" s="114"/>
      <c r="K46" s="114"/>
      <c r="L46" s="114"/>
      <c r="M46" s="114"/>
      <c r="N46" s="115"/>
    </row>
    <row r="47" spans="1:14" x14ac:dyDescent="0.25">
      <c r="A47" s="413" t="s">
        <v>119</v>
      </c>
      <c r="B47" s="414"/>
      <c r="C47" s="414"/>
      <c r="D47" s="414"/>
      <c r="E47" s="414"/>
      <c r="F47" s="414"/>
      <c r="G47" s="414"/>
      <c r="H47" s="414"/>
      <c r="I47" s="414"/>
      <c r="J47" s="414"/>
      <c r="K47" s="414"/>
      <c r="L47" s="414"/>
      <c r="M47" s="414"/>
      <c r="N47" s="415"/>
    </row>
    <row r="48" spans="1:14" x14ac:dyDescent="0.25">
      <c r="A48" s="116" t="s">
        <v>1</v>
      </c>
      <c r="B48" s="116" t="s">
        <v>2</v>
      </c>
      <c r="C48" s="116" t="s">
        <v>3</v>
      </c>
      <c r="D48" s="116" t="s">
        <v>4</v>
      </c>
      <c r="E48" s="116" t="s">
        <v>5</v>
      </c>
      <c r="F48" s="116" t="s">
        <v>6</v>
      </c>
      <c r="G48" s="116" t="s">
        <v>7</v>
      </c>
      <c r="H48" s="116" t="s">
        <v>8</v>
      </c>
      <c r="I48" s="116" t="s">
        <v>9</v>
      </c>
      <c r="J48" s="116" t="s">
        <v>10</v>
      </c>
      <c r="K48" s="116" t="s">
        <v>11</v>
      </c>
      <c r="L48" s="116" t="s">
        <v>12</v>
      </c>
      <c r="M48" s="116" t="s">
        <v>13</v>
      </c>
      <c r="N48" s="116" t="s">
        <v>14</v>
      </c>
    </row>
    <row r="49" spans="1:14" x14ac:dyDescent="0.25">
      <c r="A49" s="199" t="s">
        <v>30</v>
      </c>
      <c r="B49" s="141">
        <v>0.497</v>
      </c>
      <c r="C49" s="141">
        <v>0.59</v>
      </c>
      <c r="D49" s="160">
        <v>0.61</v>
      </c>
      <c r="E49" s="141">
        <v>0.60699999999999998</v>
      </c>
      <c r="F49" s="141">
        <v>0.747</v>
      </c>
      <c r="G49" s="169">
        <v>0.61799999999999999</v>
      </c>
      <c r="H49" s="141">
        <v>0.59199999999999997</v>
      </c>
      <c r="I49" s="141">
        <v>0.60099999999999998</v>
      </c>
      <c r="J49" s="141">
        <v>0.60199999999999998</v>
      </c>
      <c r="K49" s="141">
        <v>0.60199999999999998</v>
      </c>
      <c r="L49" s="141">
        <v>0.60099999999999998</v>
      </c>
      <c r="M49" s="151">
        <v>0.45</v>
      </c>
      <c r="N49" s="151">
        <v>0.59299999999999997</v>
      </c>
    </row>
    <row r="50" spans="1:14" x14ac:dyDescent="0.25">
      <c r="A50" s="145" t="s">
        <v>120</v>
      </c>
      <c r="B50" s="143">
        <v>-5</v>
      </c>
      <c r="C50" s="142">
        <v>-6.7</v>
      </c>
      <c r="D50" s="161">
        <v>-6.2</v>
      </c>
      <c r="E50" s="142">
        <v>-7.3</v>
      </c>
      <c r="F50" s="142">
        <v>10.5</v>
      </c>
      <c r="G50" s="170">
        <v>-8</v>
      </c>
      <c r="H50" s="142">
        <v>-5.7</v>
      </c>
      <c r="I50" s="142">
        <v>-4.0999999999999996</v>
      </c>
      <c r="J50" s="143">
        <v>-4.4000000000000004</v>
      </c>
      <c r="K50" s="142">
        <v>-2.6</v>
      </c>
      <c r="L50" s="193">
        <v>-1.9</v>
      </c>
      <c r="M50" s="152">
        <v>-2.7</v>
      </c>
      <c r="N50" s="155">
        <v>-3.7</v>
      </c>
    </row>
    <row r="51" spans="1:14" x14ac:dyDescent="0.25">
      <c r="A51" s="146" t="s">
        <v>31</v>
      </c>
      <c r="B51" s="144">
        <v>128.02000000000001</v>
      </c>
      <c r="C51" s="144">
        <v>131.88</v>
      </c>
      <c r="D51" s="162">
        <v>131.91</v>
      </c>
      <c r="E51" s="144">
        <v>130.77000000000001</v>
      </c>
      <c r="F51" s="144">
        <v>124.87</v>
      </c>
      <c r="G51" s="171">
        <v>130.16999999999999</v>
      </c>
      <c r="H51" s="178">
        <v>127.47</v>
      </c>
      <c r="I51" s="144">
        <v>127.57</v>
      </c>
      <c r="J51" s="144">
        <v>128.13999999999999</v>
      </c>
      <c r="K51" s="144">
        <v>131.27000000000001</v>
      </c>
      <c r="L51" s="194">
        <v>134.32</v>
      </c>
      <c r="M51" s="153">
        <v>129.16</v>
      </c>
      <c r="N51" s="153">
        <v>130.01</v>
      </c>
    </row>
    <row r="52" spans="1:14" x14ac:dyDescent="0.25">
      <c r="A52" s="146" t="s">
        <v>121</v>
      </c>
      <c r="B52" s="148">
        <v>-0.05</v>
      </c>
      <c r="C52" s="148">
        <v>-4.2999999999999997E-2</v>
      </c>
      <c r="D52" s="148">
        <v>-0.05</v>
      </c>
      <c r="E52" s="148">
        <v>-4.9000000000000002E-2</v>
      </c>
      <c r="F52" s="148">
        <v>-8.5999999999999993E-2</v>
      </c>
      <c r="G52" s="148">
        <v>-7.0000000000000007E-2</v>
      </c>
      <c r="H52" s="148">
        <v>-4.4999999999999998E-2</v>
      </c>
      <c r="I52" s="148">
        <v>-4.9000000000000002E-2</v>
      </c>
      <c r="J52" s="148">
        <v>-6.9000000000000006E-2</v>
      </c>
      <c r="K52" s="148">
        <v>-4.1000000000000002E-2</v>
      </c>
      <c r="L52" s="148">
        <v>-2.7E-2</v>
      </c>
      <c r="M52" s="154">
        <v>-1.4999999999999999E-2</v>
      </c>
      <c r="N52" s="154">
        <v>-4.7E-2</v>
      </c>
    </row>
    <row r="53" spans="1:14" x14ac:dyDescent="0.25">
      <c r="A53" s="146" t="s">
        <v>32</v>
      </c>
      <c r="B53" s="144">
        <v>63.58</v>
      </c>
      <c r="C53" s="144">
        <v>77.83</v>
      </c>
      <c r="D53" s="144">
        <v>80.459999999999994</v>
      </c>
      <c r="E53" s="144">
        <v>79.38</v>
      </c>
      <c r="F53" s="144">
        <v>93.28</v>
      </c>
      <c r="G53" s="144">
        <v>80.510000000000005</v>
      </c>
      <c r="H53" s="144">
        <v>75.430000000000007</v>
      </c>
      <c r="I53" s="144">
        <v>76.63</v>
      </c>
      <c r="J53" s="144">
        <v>77.180000000000007</v>
      </c>
      <c r="K53" s="144">
        <v>79.040000000000006</v>
      </c>
      <c r="L53" s="144">
        <v>80.790000000000006</v>
      </c>
      <c r="M53" s="153">
        <v>58.14</v>
      </c>
      <c r="N53" s="153">
        <v>77.08</v>
      </c>
    </row>
    <row r="54" spans="1:14" x14ac:dyDescent="0.25">
      <c r="A54" s="117" t="s">
        <v>33</v>
      </c>
      <c r="B54" s="141">
        <v>0.45800000000000002</v>
      </c>
      <c r="C54" s="141">
        <v>0.50900000000000001</v>
      </c>
      <c r="D54" s="160">
        <v>0.53500000000000003</v>
      </c>
      <c r="E54" s="141">
        <v>0.56399999999999995</v>
      </c>
      <c r="F54" s="141">
        <v>0.63200000000000001</v>
      </c>
      <c r="G54" s="140">
        <v>0.67800000000000005</v>
      </c>
      <c r="H54" s="141">
        <v>0.78100000000000003</v>
      </c>
      <c r="I54" s="141">
        <v>0.70799999999999996</v>
      </c>
      <c r="J54" s="141">
        <v>0.67500000000000004</v>
      </c>
      <c r="K54" s="141">
        <v>0.55600000000000005</v>
      </c>
      <c r="L54" s="141">
        <v>0.53300000000000003</v>
      </c>
      <c r="M54" s="151">
        <v>0.40600000000000003</v>
      </c>
      <c r="N54" s="151">
        <v>0.58599999999999997</v>
      </c>
    </row>
    <row r="55" spans="1:14" x14ac:dyDescent="0.25">
      <c r="A55" s="145" t="s">
        <v>120</v>
      </c>
      <c r="B55" s="143">
        <v>-9.4</v>
      </c>
      <c r="C55" s="142">
        <v>-11.1</v>
      </c>
      <c r="D55" s="161">
        <v>-10.199999999999999</v>
      </c>
      <c r="E55" s="165">
        <v>-8.3000000000000007</v>
      </c>
      <c r="F55" s="142">
        <v>-6.5</v>
      </c>
      <c r="G55" s="172">
        <v>-2.2999999999999998</v>
      </c>
      <c r="H55" s="143">
        <v>0</v>
      </c>
      <c r="I55" s="143">
        <v>-5</v>
      </c>
      <c r="J55" s="143">
        <v>-3</v>
      </c>
      <c r="K55" s="142">
        <v>-7.6</v>
      </c>
      <c r="L55" s="142">
        <v>-1.4</v>
      </c>
      <c r="M55" s="152">
        <v>-3.9</v>
      </c>
      <c r="N55" s="152">
        <v>-5.8</v>
      </c>
    </row>
    <row r="56" spans="1:14" x14ac:dyDescent="0.25">
      <c r="A56" s="145" t="s">
        <v>34</v>
      </c>
      <c r="B56" s="144">
        <v>138.84</v>
      </c>
      <c r="C56" s="144">
        <v>138.97999999999999</v>
      </c>
      <c r="D56" s="162">
        <v>137.57</v>
      </c>
      <c r="E56" s="144">
        <v>142.24</v>
      </c>
      <c r="F56" s="144">
        <v>139.55000000000001</v>
      </c>
      <c r="G56" s="171">
        <v>157.87</v>
      </c>
      <c r="H56" s="144">
        <v>167.43</v>
      </c>
      <c r="I56" s="144">
        <v>136.13999999999999</v>
      </c>
      <c r="J56" s="142">
        <v>148.33000000000001</v>
      </c>
      <c r="K56" s="144">
        <v>141.19</v>
      </c>
      <c r="L56" s="144">
        <v>145.72</v>
      </c>
      <c r="M56" s="153">
        <v>127.62</v>
      </c>
      <c r="N56" s="153">
        <v>145.55000000000001</v>
      </c>
    </row>
    <row r="57" spans="1:14" x14ac:dyDescent="0.25">
      <c r="A57" s="145" t="s">
        <v>121</v>
      </c>
      <c r="B57" s="148">
        <v>-0.104</v>
      </c>
      <c r="C57" s="148">
        <v>-0.107</v>
      </c>
      <c r="D57" s="148">
        <v>-0.121</v>
      </c>
      <c r="E57" s="148">
        <v>-8.5999999999999993E-2</v>
      </c>
      <c r="F57" s="148">
        <v>-0.121</v>
      </c>
      <c r="G57" s="148">
        <v>-7.6999999999999999E-2</v>
      </c>
      <c r="H57" s="148">
        <v>-8.2000000000000003E-2</v>
      </c>
      <c r="I57" s="148">
        <v>-7.3999999999999996E-2</v>
      </c>
      <c r="J57" s="148">
        <v>-5.7000000000000002E-2</v>
      </c>
      <c r="K57" s="148">
        <v>-9.0999999999999998E-2</v>
      </c>
      <c r="L57" s="148">
        <v>-5.0999999999999997E-2</v>
      </c>
      <c r="M57" s="154">
        <v>-7.3999999999999996E-2</v>
      </c>
      <c r="N57" s="154">
        <v>-0.08</v>
      </c>
    </row>
    <row r="58" spans="1:14" x14ac:dyDescent="0.25">
      <c r="A58" s="147" t="s">
        <v>35</v>
      </c>
      <c r="B58" s="144">
        <v>63.63</v>
      </c>
      <c r="C58" s="144">
        <v>70.69</v>
      </c>
      <c r="D58" s="144">
        <v>73.650000000000006</v>
      </c>
      <c r="E58" s="144">
        <v>80.23</v>
      </c>
      <c r="F58" s="144">
        <v>88.23</v>
      </c>
      <c r="G58" s="144">
        <v>107.03</v>
      </c>
      <c r="H58" s="144">
        <v>130.71</v>
      </c>
      <c r="I58" s="144">
        <v>96.42</v>
      </c>
      <c r="J58" s="144">
        <v>100.19</v>
      </c>
      <c r="K58" s="144">
        <v>78.510000000000005</v>
      </c>
      <c r="L58" s="144">
        <v>77.73</v>
      </c>
      <c r="M58" s="153">
        <v>51.8</v>
      </c>
      <c r="N58" s="153">
        <v>85.22</v>
      </c>
    </row>
    <row r="59" spans="1:14" x14ac:dyDescent="0.25">
      <c r="A59" s="117" t="s">
        <v>36</v>
      </c>
      <c r="B59" s="141">
        <v>0.42499999999999999</v>
      </c>
      <c r="C59" s="141">
        <v>0.53900000000000003</v>
      </c>
      <c r="D59" s="160">
        <v>0.55400000000000005</v>
      </c>
      <c r="E59" s="141">
        <v>0.46800000000000003</v>
      </c>
      <c r="F59" s="141">
        <v>0.63500000000000001</v>
      </c>
      <c r="G59" s="100">
        <v>0.83399999999999996</v>
      </c>
      <c r="H59" s="141">
        <v>0.93100000000000005</v>
      </c>
      <c r="I59" s="141">
        <v>0.93899999999999995</v>
      </c>
      <c r="J59" s="141">
        <v>0.875</v>
      </c>
      <c r="K59" s="141">
        <v>0.57399999999999995</v>
      </c>
      <c r="L59" s="141">
        <v>0.41399999999999998</v>
      </c>
      <c r="M59" s="151">
        <v>0.44800000000000001</v>
      </c>
      <c r="N59" s="151">
        <v>0.64100000000000001</v>
      </c>
    </row>
    <row r="60" spans="1:14" x14ac:dyDescent="0.25">
      <c r="A60" s="145" t="s">
        <v>120</v>
      </c>
      <c r="B60" s="143">
        <v>1.6</v>
      </c>
      <c r="C60" s="143">
        <v>0.5</v>
      </c>
      <c r="D60" s="161">
        <v>5.6</v>
      </c>
      <c r="E60" s="142">
        <v>-1.6</v>
      </c>
      <c r="F60" s="142">
        <v>3.4</v>
      </c>
      <c r="G60" s="173">
        <v>6.5</v>
      </c>
      <c r="H60" s="142">
        <v>2.5</v>
      </c>
      <c r="I60" s="142">
        <v>1.9</v>
      </c>
      <c r="J60" s="143">
        <v>5.3</v>
      </c>
      <c r="K60" s="142">
        <v>-1.3</v>
      </c>
      <c r="L60" s="143">
        <v>3.5</v>
      </c>
      <c r="M60" s="155">
        <v>-5</v>
      </c>
      <c r="N60" s="155">
        <v>1.8</v>
      </c>
    </row>
    <row r="61" spans="1:14" x14ac:dyDescent="0.25">
      <c r="A61" s="146" t="s">
        <v>34</v>
      </c>
      <c r="B61" s="144">
        <v>184.26</v>
      </c>
      <c r="C61" s="144">
        <v>195.28</v>
      </c>
      <c r="D61" s="162">
        <v>195.4</v>
      </c>
      <c r="E61" s="144">
        <v>180.42</v>
      </c>
      <c r="F61" s="144">
        <v>213.16</v>
      </c>
      <c r="G61" s="174">
        <v>279.58</v>
      </c>
      <c r="H61" s="144">
        <v>335.54</v>
      </c>
      <c r="I61" s="144">
        <v>332.47</v>
      </c>
      <c r="J61" s="144">
        <v>283.97000000000003</v>
      </c>
      <c r="K61" s="144">
        <v>203.64</v>
      </c>
      <c r="L61" s="144">
        <v>184.25</v>
      </c>
      <c r="M61" s="153">
        <v>265.16000000000003</v>
      </c>
      <c r="N61" s="153">
        <v>252.68</v>
      </c>
    </row>
    <row r="62" spans="1:14" x14ac:dyDescent="0.25">
      <c r="A62" s="146" t="s">
        <v>121</v>
      </c>
      <c r="B62" s="148">
        <v>8.9999999999999993E-3</v>
      </c>
      <c r="C62" s="148">
        <v>0.107</v>
      </c>
      <c r="D62" s="148">
        <v>0.14299999999999999</v>
      </c>
      <c r="E62" s="148">
        <v>5.8000000000000003E-2</v>
      </c>
      <c r="F62" s="148">
        <v>7.0000000000000007E-2</v>
      </c>
      <c r="G62" s="148">
        <v>9.0999999999999998E-2</v>
      </c>
      <c r="H62" s="148">
        <v>0.155</v>
      </c>
      <c r="I62" s="148">
        <v>0.123</v>
      </c>
      <c r="J62" s="148">
        <v>0.10299999999999999</v>
      </c>
      <c r="K62" s="148">
        <v>7.3999999999999996E-2</v>
      </c>
      <c r="L62" s="148">
        <v>0.107</v>
      </c>
      <c r="M62" s="154">
        <v>0.104</v>
      </c>
      <c r="N62" s="154">
        <v>0.10100000000000001</v>
      </c>
    </row>
    <row r="63" spans="1:14" x14ac:dyDescent="0.25">
      <c r="A63" s="146" t="s">
        <v>35</v>
      </c>
      <c r="B63" s="144">
        <v>78.400000000000006</v>
      </c>
      <c r="C63" s="144">
        <v>105.22</v>
      </c>
      <c r="D63" s="144">
        <v>108.31</v>
      </c>
      <c r="E63" s="144">
        <v>84.36</v>
      </c>
      <c r="F63" s="144">
        <v>135.4</v>
      </c>
      <c r="G63" s="144">
        <v>235.58</v>
      </c>
      <c r="H63" s="144">
        <v>312.41000000000003</v>
      </c>
      <c r="I63" s="144">
        <v>312.04000000000002</v>
      </c>
      <c r="J63" s="144">
        <v>248.52</v>
      </c>
      <c r="K63" s="144">
        <v>116.94</v>
      </c>
      <c r="L63" s="144">
        <v>76.25</v>
      </c>
      <c r="M63" s="153">
        <v>118.87</v>
      </c>
      <c r="N63" s="153">
        <v>161.88999999999999</v>
      </c>
    </row>
    <row r="64" spans="1:14" x14ac:dyDescent="0.25">
      <c r="A64" s="118" t="s">
        <v>73</v>
      </c>
      <c r="B64" s="141">
        <v>0.35299999999999998</v>
      </c>
      <c r="C64" s="141">
        <v>0.39600000000000002</v>
      </c>
      <c r="D64" s="160">
        <v>0.40400000000000003</v>
      </c>
      <c r="E64" s="141">
        <v>0.39200000000000002</v>
      </c>
      <c r="F64" s="141">
        <v>0.42399999999999999</v>
      </c>
      <c r="G64" s="100">
        <v>0.48299999999999998</v>
      </c>
      <c r="H64" s="141">
        <v>0.51600000000000001</v>
      </c>
      <c r="I64" s="141">
        <v>0.52100000000000002</v>
      </c>
      <c r="J64" s="141">
        <v>0.502</v>
      </c>
      <c r="K64" s="141">
        <v>0.45500000000000002</v>
      </c>
      <c r="L64" s="141">
        <v>0.436</v>
      </c>
      <c r="M64" s="151">
        <v>0.33200000000000002</v>
      </c>
      <c r="N64" s="151">
        <v>0.433</v>
      </c>
    </row>
    <row r="65" spans="1:14" x14ac:dyDescent="0.25">
      <c r="A65" s="145" t="s">
        <v>120</v>
      </c>
      <c r="B65" s="142">
        <v>-17.100000000000001</v>
      </c>
      <c r="C65" s="142">
        <v>-15.9</v>
      </c>
      <c r="D65" s="161">
        <v>-12.7</v>
      </c>
      <c r="E65" s="142">
        <v>-9.8000000000000007</v>
      </c>
      <c r="F65" s="142">
        <v>-8.6999999999999993</v>
      </c>
      <c r="G65" s="173">
        <v>-10.3</v>
      </c>
      <c r="H65" s="142">
        <v>-6.9</v>
      </c>
      <c r="I65" s="142">
        <v>-4.8</v>
      </c>
      <c r="J65" s="142">
        <v>-5.4</v>
      </c>
      <c r="K65" s="143">
        <v>-5</v>
      </c>
      <c r="L65" s="143">
        <v>-2</v>
      </c>
      <c r="M65" s="155">
        <v>-0.2</v>
      </c>
      <c r="N65" s="155">
        <v>-8.3000000000000007</v>
      </c>
    </row>
    <row r="66" spans="1:14" x14ac:dyDescent="0.25">
      <c r="A66" s="146" t="s">
        <v>34</v>
      </c>
      <c r="B66" s="144">
        <v>122.2</v>
      </c>
      <c r="C66" s="144">
        <v>123.1</v>
      </c>
      <c r="D66" s="162">
        <v>120.47</v>
      </c>
      <c r="E66" s="144">
        <v>116.27</v>
      </c>
      <c r="F66" s="144">
        <v>113.49</v>
      </c>
      <c r="G66" s="174">
        <v>123.76</v>
      </c>
      <c r="H66" s="144">
        <v>123.52</v>
      </c>
      <c r="I66" s="144">
        <v>121.13</v>
      </c>
      <c r="J66" s="144">
        <v>118.23</v>
      </c>
      <c r="K66" s="144">
        <v>116.45</v>
      </c>
      <c r="L66" s="144">
        <v>117.56</v>
      </c>
      <c r="M66" s="153">
        <v>113.29</v>
      </c>
      <c r="N66" s="153">
        <v>119.3</v>
      </c>
    </row>
    <row r="67" spans="1:14" x14ac:dyDescent="0.25">
      <c r="A67" s="146" t="s">
        <v>121</v>
      </c>
      <c r="B67" s="148">
        <v>-0.09</v>
      </c>
      <c r="C67" s="148">
        <v>-7.8E-2</v>
      </c>
      <c r="D67" s="148">
        <v>-8.3000000000000004E-2</v>
      </c>
      <c r="E67" s="148">
        <v>-0.104</v>
      </c>
      <c r="F67" s="148">
        <v>-0.107</v>
      </c>
      <c r="G67" s="148">
        <v>-3.6999999999999998E-2</v>
      </c>
      <c r="H67" s="148">
        <v>-4.4999999999999998E-2</v>
      </c>
      <c r="I67" s="148">
        <v>-5.8999999999999997E-2</v>
      </c>
      <c r="J67" s="148">
        <v>-7.4999999999999997E-2</v>
      </c>
      <c r="K67" s="148">
        <v>-7.5999999999999998E-2</v>
      </c>
      <c r="L67" s="148">
        <v>-7.1999999999999995E-2</v>
      </c>
      <c r="M67" s="154">
        <v>-6.7000000000000004E-2</v>
      </c>
      <c r="N67" s="154">
        <v>-7.4999999999999997E-2</v>
      </c>
    </row>
    <row r="68" spans="1:14" x14ac:dyDescent="0.25">
      <c r="A68" s="146" t="s">
        <v>35</v>
      </c>
      <c r="B68" s="144">
        <v>43.09</v>
      </c>
      <c r="C68" s="144">
        <v>48.69</v>
      </c>
      <c r="D68" s="144">
        <v>48.7</v>
      </c>
      <c r="E68" s="144">
        <v>45.62</v>
      </c>
      <c r="F68" s="144">
        <v>48.15</v>
      </c>
      <c r="G68" s="144">
        <v>59.78</v>
      </c>
      <c r="H68" s="144">
        <v>63.74</v>
      </c>
      <c r="I68" s="144">
        <v>63.07</v>
      </c>
      <c r="J68" s="144">
        <v>59.37</v>
      </c>
      <c r="K68" s="144">
        <v>52.98</v>
      </c>
      <c r="L68" s="144">
        <v>51.29</v>
      </c>
      <c r="M68" s="153">
        <v>37.57</v>
      </c>
      <c r="N68" s="153">
        <v>51.6</v>
      </c>
    </row>
    <row r="69" spans="1:14" x14ac:dyDescent="0.25">
      <c r="A69" s="150" t="s">
        <v>37</v>
      </c>
      <c r="B69" s="141">
        <v>0.42399999999999999</v>
      </c>
      <c r="C69" s="141">
        <v>0.48299999999999998</v>
      </c>
      <c r="D69" s="160">
        <v>0.499</v>
      </c>
      <c r="E69" s="141">
        <v>0.503</v>
      </c>
      <c r="F69" s="141">
        <v>0.57599999999999996</v>
      </c>
      <c r="G69" s="100">
        <v>0.57999999999999996</v>
      </c>
      <c r="H69" s="141">
        <v>0.61699999999999999</v>
      </c>
      <c r="I69" s="141">
        <v>0.6</v>
      </c>
      <c r="J69" s="141">
        <v>0.58199999999999996</v>
      </c>
      <c r="K69" s="141">
        <v>0.52600000000000002</v>
      </c>
      <c r="L69" s="141">
        <v>0.51200000000000001</v>
      </c>
      <c r="M69" s="151">
        <v>0.38700000000000001</v>
      </c>
      <c r="N69" s="151">
        <v>0.52300000000000002</v>
      </c>
    </row>
    <row r="70" spans="1:14" x14ac:dyDescent="0.25">
      <c r="A70" s="145" t="s">
        <v>120</v>
      </c>
      <c r="B70" s="143">
        <v>-11.5</v>
      </c>
      <c r="C70" s="143">
        <v>-12.1</v>
      </c>
      <c r="D70" s="163">
        <v>-10.4</v>
      </c>
      <c r="E70" s="143">
        <v>-8.8000000000000007</v>
      </c>
      <c r="F70" s="143">
        <v>-2.8</v>
      </c>
      <c r="G70" s="175">
        <v>-7.2</v>
      </c>
      <c r="H70" s="143">
        <v>-4.5</v>
      </c>
      <c r="I70" s="143">
        <v>-4.5999999999999996</v>
      </c>
      <c r="J70" s="143">
        <v>-4.3</v>
      </c>
      <c r="K70" s="143">
        <v>-5.2</v>
      </c>
      <c r="L70" s="143">
        <v>-1.8</v>
      </c>
      <c r="M70" s="155">
        <v>-2</v>
      </c>
      <c r="N70" s="155">
        <v>-6.3</v>
      </c>
    </row>
    <row r="71" spans="1:14" x14ac:dyDescent="0.25">
      <c r="A71" s="145" t="s">
        <v>34</v>
      </c>
      <c r="B71" s="144">
        <v>129.5</v>
      </c>
      <c r="C71" s="144">
        <v>131.06</v>
      </c>
      <c r="D71" s="162">
        <v>129.79</v>
      </c>
      <c r="E71" s="144">
        <v>129.88</v>
      </c>
      <c r="F71" s="144">
        <v>126.09</v>
      </c>
      <c r="G71" s="174">
        <v>137.81</v>
      </c>
      <c r="H71" s="144">
        <v>141.35</v>
      </c>
      <c r="I71" s="144">
        <v>128.30000000000001</v>
      </c>
      <c r="J71" s="144">
        <v>131.68</v>
      </c>
      <c r="K71" s="144">
        <v>129.03</v>
      </c>
      <c r="L71" s="144">
        <v>132.01</v>
      </c>
      <c r="M71" s="153">
        <v>123.03</v>
      </c>
      <c r="N71" s="153">
        <v>131.51</v>
      </c>
    </row>
    <row r="72" spans="1:14" x14ac:dyDescent="0.25">
      <c r="A72" s="145" t="s">
        <v>121</v>
      </c>
      <c r="B72" s="148">
        <v>-0.08</v>
      </c>
      <c r="C72" s="148">
        <v>-7.4999999999999997E-2</v>
      </c>
      <c r="D72" s="148">
        <v>-8.5000000000000006E-2</v>
      </c>
      <c r="E72" s="148">
        <v>-7.6999999999999999E-2</v>
      </c>
      <c r="F72" s="148">
        <v>-0.105</v>
      </c>
      <c r="G72" s="148">
        <v>-5.3999999999999999E-2</v>
      </c>
      <c r="H72" s="148">
        <v>-5.1999999999999998E-2</v>
      </c>
      <c r="I72" s="148">
        <v>-6.0999999999999999E-2</v>
      </c>
      <c r="J72" s="148">
        <v>-6.3E-2</v>
      </c>
      <c r="K72" s="148">
        <v>-7.0999999999999994E-2</v>
      </c>
      <c r="L72" s="148">
        <v>-4.8000000000000001E-2</v>
      </c>
      <c r="M72" s="154">
        <v>-5.2999999999999999E-2</v>
      </c>
      <c r="N72" s="154">
        <v>-6.6000000000000003E-2</v>
      </c>
    </row>
    <row r="73" spans="1:14" x14ac:dyDescent="0.25">
      <c r="A73" s="145" t="s">
        <v>35</v>
      </c>
      <c r="B73" s="144">
        <v>54.94</v>
      </c>
      <c r="C73" s="144">
        <v>63.24</v>
      </c>
      <c r="D73" s="144">
        <v>64.819999999999993</v>
      </c>
      <c r="E73" s="144">
        <v>65.349999999999994</v>
      </c>
      <c r="F73" s="144">
        <v>72.64</v>
      </c>
      <c r="G73" s="144">
        <v>79.94</v>
      </c>
      <c r="H73" s="144">
        <v>87.26</v>
      </c>
      <c r="I73" s="144">
        <v>76.97</v>
      </c>
      <c r="J73" s="144">
        <v>76.7</v>
      </c>
      <c r="K73" s="144">
        <v>67.86</v>
      </c>
      <c r="L73" s="144">
        <v>67.599999999999994</v>
      </c>
      <c r="M73" s="153">
        <v>47.66</v>
      </c>
      <c r="N73" s="153">
        <v>68.81</v>
      </c>
    </row>
    <row r="74" spans="1:14" x14ac:dyDescent="0.25">
      <c r="A74" s="406" t="s">
        <v>124</v>
      </c>
      <c r="B74" s="407"/>
      <c r="C74" s="407"/>
      <c r="D74" s="407"/>
      <c r="E74" s="407"/>
      <c r="F74" s="407"/>
      <c r="G74" s="407"/>
      <c r="H74" s="407"/>
      <c r="I74" s="407"/>
      <c r="J74" s="407"/>
      <c r="K74" s="407"/>
      <c r="L74" s="407"/>
      <c r="M74" s="407"/>
      <c r="N74" s="408"/>
    </row>
    <row r="75" spans="1:14" x14ac:dyDescent="0.25">
      <c r="A75" s="409" t="s">
        <v>38</v>
      </c>
      <c r="B75" s="416" t="s">
        <v>125</v>
      </c>
      <c r="C75" s="417"/>
      <c r="D75" s="418"/>
      <c r="E75" s="416" t="s">
        <v>39</v>
      </c>
      <c r="F75" s="417"/>
      <c r="G75" s="418"/>
      <c r="H75" s="411"/>
      <c r="I75" s="416" t="s">
        <v>125</v>
      </c>
      <c r="J75" s="417"/>
      <c r="K75" s="418"/>
      <c r="L75" s="416" t="s">
        <v>39</v>
      </c>
      <c r="M75" s="417"/>
      <c r="N75" s="418"/>
    </row>
    <row r="76" spans="1:14" x14ac:dyDescent="0.25">
      <c r="A76" s="410"/>
      <c r="B76" s="116" t="s">
        <v>40</v>
      </c>
      <c r="C76" s="116" t="s">
        <v>41</v>
      </c>
      <c r="D76" s="116" t="s">
        <v>42</v>
      </c>
      <c r="E76" s="116" t="s">
        <v>40</v>
      </c>
      <c r="F76" s="116" t="s">
        <v>41</v>
      </c>
      <c r="G76" s="116" t="s">
        <v>42</v>
      </c>
      <c r="H76" s="412"/>
      <c r="I76" s="116" t="s">
        <v>40</v>
      </c>
      <c r="J76" s="116" t="s">
        <v>41</v>
      </c>
      <c r="K76" s="116" t="s">
        <v>42</v>
      </c>
      <c r="L76" s="116" t="s">
        <v>40</v>
      </c>
      <c r="M76" s="116" t="s">
        <v>41</v>
      </c>
      <c r="N76" s="116" t="s">
        <v>42</v>
      </c>
    </row>
    <row r="77" spans="1:14" x14ac:dyDescent="0.25">
      <c r="A77" s="149" t="s">
        <v>43</v>
      </c>
      <c r="B77" s="138">
        <v>0.317</v>
      </c>
      <c r="C77" s="164">
        <v>96.4</v>
      </c>
      <c r="D77" s="164">
        <v>30.55</v>
      </c>
      <c r="E77" s="138">
        <v>0.44600000000000001</v>
      </c>
      <c r="F77" s="164">
        <v>104.43</v>
      </c>
      <c r="G77" s="164">
        <v>46.63</v>
      </c>
      <c r="H77" s="149" t="s">
        <v>26</v>
      </c>
      <c r="I77" s="138">
        <v>0.51300000000000001</v>
      </c>
      <c r="J77" s="164">
        <v>231.91</v>
      </c>
      <c r="K77" s="164">
        <v>118.87</v>
      </c>
      <c r="L77" s="138">
        <v>0.70799999999999996</v>
      </c>
      <c r="M77" s="164">
        <v>214.97</v>
      </c>
      <c r="N77" s="164">
        <v>152.12</v>
      </c>
    </row>
    <row r="78" spans="1:14" x14ac:dyDescent="0.25">
      <c r="A78" s="149" t="s">
        <v>44</v>
      </c>
      <c r="B78" s="137">
        <v>0.33800000000000002</v>
      </c>
      <c r="C78" s="164">
        <v>112.01</v>
      </c>
      <c r="D78" s="164">
        <v>37.880000000000003</v>
      </c>
      <c r="E78" s="137">
        <v>0.33300000000000002</v>
      </c>
      <c r="F78" s="164">
        <v>108.37</v>
      </c>
      <c r="G78" s="164">
        <v>36.119999999999997</v>
      </c>
      <c r="H78" s="149" t="s">
        <v>45</v>
      </c>
      <c r="I78" s="137">
        <v>0.32700000000000001</v>
      </c>
      <c r="J78" s="164">
        <v>150.6</v>
      </c>
      <c r="K78" s="164">
        <v>49.29</v>
      </c>
      <c r="L78" s="137">
        <v>0.58899999999999997</v>
      </c>
      <c r="M78" s="164">
        <v>155.91</v>
      </c>
      <c r="N78" s="164">
        <v>91.9</v>
      </c>
    </row>
    <row r="79" spans="1:14" x14ac:dyDescent="0.25">
      <c r="A79" s="149" t="s">
        <v>46</v>
      </c>
      <c r="B79" s="137">
        <v>0.42799999999999999</v>
      </c>
      <c r="C79" s="164">
        <v>109.21</v>
      </c>
      <c r="D79" s="164">
        <v>46.77</v>
      </c>
      <c r="E79" s="137">
        <v>0.32300000000000001</v>
      </c>
      <c r="F79" s="164">
        <v>113.61</v>
      </c>
      <c r="G79" s="164">
        <v>36.700000000000003</v>
      </c>
      <c r="H79" s="149" t="s">
        <v>47</v>
      </c>
      <c r="I79" s="137">
        <v>0.17100000000000001</v>
      </c>
      <c r="J79" s="164">
        <v>117.32</v>
      </c>
      <c r="K79" s="164">
        <v>20.02</v>
      </c>
      <c r="L79" s="137">
        <v>0.38500000000000001</v>
      </c>
      <c r="M79" s="164">
        <v>135.44999999999999</v>
      </c>
      <c r="N79" s="164">
        <v>52.12</v>
      </c>
    </row>
    <row r="80" spans="1:14" x14ac:dyDescent="0.25">
      <c r="A80" s="149" t="s">
        <v>48</v>
      </c>
      <c r="B80" s="137">
        <v>0.4</v>
      </c>
      <c r="C80" s="164">
        <v>109.32</v>
      </c>
      <c r="D80" s="164">
        <v>43.71</v>
      </c>
      <c r="E80" s="137">
        <v>0.48599999999999999</v>
      </c>
      <c r="F80" s="164">
        <v>113.84</v>
      </c>
      <c r="G80" s="164">
        <v>55.38</v>
      </c>
      <c r="H80" s="149" t="s">
        <v>49</v>
      </c>
      <c r="I80" s="167">
        <v>0.3</v>
      </c>
      <c r="J80" s="164">
        <v>138.09</v>
      </c>
      <c r="K80" s="164">
        <v>41.46</v>
      </c>
      <c r="L80" s="137">
        <v>0.46100000000000002</v>
      </c>
      <c r="M80" s="164">
        <v>153.36000000000001</v>
      </c>
      <c r="N80" s="164">
        <v>70.72</v>
      </c>
    </row>
    <row r="81" spans="1:14" x14ac:dyDescent="0.25">
      <c r="A81" s="149" t="s">
        <v>50</v>
      </c>
      <c r="B81" s="137">
        <v>0.26400000000000001</v>
      </c>
      <c r="C81" s="164">
        <v>113.98</v>
      </c>
      <c r="D81" s="164">
        <v>30.14</v>
      </c>
      <c r="E81" s="137">
        <v>0.45800000000000002</v>
      </c>
      <c r="F81" s="164">
        <v>116.26</v>
      </c>
      <c r="G81" s="164">
        <v>53.23</v>
      </c>
      <c r="H81" s="149" t="s">
        <v>51</v>
      </c>
      <c r="I81" s="137">
        <v>0.42099999999999999</v>
      </c>
      <c r="J81" s="164">
        <v>123.19</v>
      </c>
      <c r="K81" s="164">
        <v>51.83</v>
      </c>
      <c r="L81" s="137">
        <v>0.49299999999999999</v>
      </c>
      <c r="M81" s="164">
        <v>129.16</v>
      </c>
      <c r="N81" s="164">
        <v>63.73</v>
      </c>
    </row>
    <row r="82" spans="1:14" x14ac:dyDescent="0.25">
      <c r="A82" s="149" t="s">
        <v>52</v>
      </c>
      <c r="B82" s="137">
        <v>0.29399999999999998</v>
      </c>
      <c r="C82" s="164">
        <v>123.62</v>
      </c>
      <c r="D82" s="164">
        <v>36.32</v>
      </c>
      <c r="E82" s="137">
        <v>0.39600000000000002</v>
      </c>
      <c r="F82" s="164">
        <v>124.7</v>
      </c>
      <c r="G82" s="164">
        <v>49.36</v>
      </c>
      <c r="H82" s="149" t="s">
        <v>53</v>
      </c>
      <c r="I82" s="137">
        <v>0.30299999999999999</v>
      </c>
      <c r="J82" s="164">
        <v>93.17</v>
      </c>
      <c r="K82" s="164">
        <v>28.26</v>
      </c>
      <c r="L82" s="137">
        <v>0.47099999999999997</v>
      </c>
      <c r="M82" s="164">
        <v>123.38</v>
      </c>
      <c r="N82" s="164">
        <v>58.09</v>
      </c>
    </row>
    <row r="83" spans="1:14" x14ac:dyDescent="0.25">
      <c r="A83" s="149" t="s">
        <v>54</v>
      </c>
      <c r="B83" s="167">
        <v>0.27500000000000002</v>
      </c>
      <c r="C83" s="164">
        <v>82.24</v>
      </c>
      <c r="D83" s="192">
        <v>22.62</v>
      </c>
      <c r="E83" s="167">
        <v>0.32600000000000001</v>
      </c>
      <c r="F83" s="164">
        <v>83.71</v>
      </c>
      <c r="G83" s="164">
        <v>27.3</v>
      </c>
      <c r="H83" s="149" t="s">
        <v>55</v>
      </c>
      <c r="I83" s="137">
        <v>0.42499999999999999</v>
      </c>
      <c r="J83" s="164">
        <v>211.22</v>
      </c>
      <c r="K83" s="164">
        <v>89.67</v>
      </c>
      <c r="L83" s="137">
        <v>0.64400000000000002</v>
      </c>
      <c r="M83" s="164">
        <v>219.66</v>
      </c>
      <c r="N83" s="164">
        <v>141.47</v>
      </c>
    </row>
    <row r="84" spans="1:14" x14ac:dyDescent="0.25">
      <c r="A84" s="149" t="s">
        <v>56</v>
      </c>
      <c r="B84" s="137">
        <v>0.42499999999999999</v>
      </c>
      <c r="C84" s="164">
        <v>98.06</v>
      </c>
      <c r="D84" s="164">
        <v>41.69</v>
      </c>
      <c r="E84" s="137">
        <v>0.50800000000000001</v>
      </c>
      <c r="F84" s="164">
        <v>101.3</v>
      </c>
      <c r="G84" s="164">
        <v>51.43</v>
      </c>
      <c r="H84" s="149" t="s">
        <v>57</v>
      </c>
      <c r="I84" s="137">
        <v>0.36899999999999999</v>
      </c>
      <c r="J84" s="164">
        <v>106.38</v>
      </c>
      <c r="K84" s="164">
        <v>39.229999999999997</v>
      </c>
      <c r="L84" s="137">
        <v>0.495</v>
      </c>
      <c r="M84" s="164">
        <v>107.22</v>
      </c>
      <c r="N84" s="164">
        <v>53.09</v>
      </c>
    </row>
    <row r="85" spans="1:14" x14ac:dyDescent="0.25">
      <c r="A85" s="149" t="s">
        <v>58</v>
      </c>
      <c r="B85" s="137">
        <v>0.28599999999999998</v>
      </c>
      <c r="C85" s="164">
        <v>107.95</v>
      </c>
      <c r="D85" s="164">
        <v>30.87</v>
      </c>
      <c r="E85" s="137">
        <v>0.44</v>
      </c>
      <c r="F85" s="164">
        <v>114.78</v>
      </c>
      <c r="G85" s="164">
        <v>50.47</v>
      </c>
      <c r="H85" s="149" t="s">
        <v>59</v>
      </c>
      <c r="I85" s="137">
        <v>0.38300000000000001</v>
      </c>
      <c r="J85" s="164">
        <v>106.82</v>
      </c>
      <c r="K85" s="164">
        <v>40.92</v>
      </c>
      <c r="L85" s="137">
        <v>0.55000000000000004</v>
      </c>
      <c r="M85" s="164">
        <v>107.6</v>
      </c>
      <c r="N85" s="164">
        <v>59.18</v>
      </c>
    </row>
    <row r="86" spans="1:14" x14ac:dyDescent="0.25">
      <c r="A86" s="149" t="s">
        <v>60</v>
      </c>
      <c r="B86" s="137">
        <v>0.46</v>
      </c>
      <c r="C86" s="164">
        <v>97.63</v>
      </c>
      <c r="D86" s="164">
        <v>44.88</v>
      </c>
      <c r="E86" s="137">
        <v>0.53600000000000003</v>
      </c>
      <c r="F86" s="164">
        <v>100.71</v>
      </c>
      <c r="G86" s="164">
        <v>53.94</v>
      </c>
      <c r="H86" s="149" t="s">
        <v>61</v>
      </c>
      <c r="I86" s="137">
        <v>0.27900000000000003</v>
      </c>
      <c r="J86" s="164">
        <v>98.57</v>
      </c>
      <c r="K86" s="164">
        <v>27.51</v>
      </c>
      <c r="L86" s="137">
        <v>0.40300000000000002</v>
      </c>
      <c r="M86" s="164">
        <v>107.08</v>
      </c>
      <c r="N86" s="164">
        <v>43.18</v>
      </c>
    </row>
    <row r="87" spans="1:14" x14ac:dyDescent="0.25">
      <c r="A87" s="149" t="s">
        <v>62</v>
      </c>
      <c r="B87" s="137">
        <v>0.28399999999999997</v>
      </c>
      <c r="C87" s="164">
        <v>121.69</v>
      </c>
      <c r="D87" s="164">
        <v>34.51</v>
      </c>
      <c r="E87" s="137">
        <v>0.44</v>
      </c>
      <c r="F87" s="164">
        <v>127.58</v>
      </c>
      <c r="G87" s="164">
        <v>56.11</v>
      </c>
      <c r="H87" s="149" t="s">
        <v>63</v>
      </c>
      <c r="I87" s="137">
        <v>0.38</v>
      </c>
      <c r="J87" s="164">
        <v>114.1</v>
      </c>
      <c r="K87" s="164">
        <v>43.34</v>
      </c>
      <c r="L87" s="137">
        <v>0.35299999999999998</v>
      </c>
      <c r="M87" s="164">
        <v>113.19</v>
      </c>
      <c r="N87" s="164">
        <v>39.94</v>
      </c>
    </row>
    <row r="88" spans="1:14" x14ac:dyDescent="0.25">
      <c r="A88" s="149" t="s">
        <v>64</v>
      </c>
      <c r="B88" s="137">
        <v>0.39700000000000002</v>
      </c>
      <c r="C88" s="164">
        <v>141.57</v>
      </c>
      <c r="D88" s="164">
        <v>56.27</v>
      </c>
      <c r="E88" s="137">
        <v>0.54300000000000004</v>
      </c>
      <c r="F88" s="164">
        <v>147.51</v>
      </c>
      <c r="G88" s="164">
        <v>80.069999999999993</v>
      </c>
      <c r="H88" s="419"/>
      <c r="I88" s="420"/>
      <c r="J88" s="420"/>
      <c r="K88" s="420"/>
      <c r="L88" s="420"/>
      <c r="M88" s="420"/>
      <c r="N88" s="421"/>
    </row>
    <row r="89" spans="1:14" x14ac:dyDescent="0.25">
      <c r="A89" s="406" t="s">
        <v>89</v>
      </c>
      <c r="B89" s="407"/>
      <c r="C89" s="407"/>
      <c r="D89" s="407"/>
      <c r="E89" s="407"/>
      <c r="F89" s="407"/>
      <c r="G89" s="407"/>
      <c r="H89" s="407"/>
      <c r="I89" s="407"/>
      <c r="J89" s="407"/>
      <c r="K89" s="407"/>
      <c r="L89" s="407"/>
      <c r="M89" s="407"/>
      <c r="N89" s="408"/>
    </row>
    <row r="90" spans="1:14" x14ac:dyDescent="0.25">
      <c r="A90" s="117" t="s">
        <v>1</v>
      </c>
      <c r="B90" s="116" t="s">
        <v>2</v>
      </c>
      <c r="C90" s="116" t="s">
        <v>3</v>
      </c>
      <c r="D90" s="116" t="s">
        <v>4</v>
      </c>
      <c r="E90" s="116" t="s">
        <v>5</v>
      </c>
      <c r="F90" s="116" t="s">
        <v>6</v>
      </c>
      <c r="G90" s="116" t="s">
        <v>7</v>
      </c>
      <c r="H90" s="116" t="s">
        <v>8</v>
      </c>
      <c r="I90" s="116" t="s">
        <v>9</v>
      </c>
      <c r="J90" s="116" t="s">
        <v>10</v>
      </c>
      <c r="K90" s="116" t="s">
        <v>11</v>
      </c>
      <c r="L90" s="116" t="s">
        <v>12</v>
      </c>
      <c r="M90" s="116" t="s">
        <v>13</v>
      </c>
      <c r="N90" s="116" t="s">
        <v>14</v>
      </c>
    </row>
    <row r="91" spans="1:14" x14ac:dyDescent="0.25">
      <c r="A91" s="200" t="s">
        <v>87</v>
      </c>
      <c r="B91" s="119"/>
      <c r="C91" s="119"/>
      <c r="D91" s="119"/>
      <c r="E91" s="119"/>
      <c r="F91" s="127"/>
      <c r="G91" s="119"/>
      <c r="H91" s="119"/>
      <c r="I91" s="119"/>
      <c r="J91" s="119"/>
      <c r="K91" s="119"/>
      <c r="L91" s="119"/>
      <c r="M91" s="119"/>
      <c r="N91" s="120" t="s">
        <v>65</v>
      </c>
    </row>
    <row r="92" spans="1:14" x14ac:dyDescent="0.25">
      <c r="A92" s="117" t="s">
        <v>66</v>
      </c>
      <c r="B92" s="132">
        <v>681.11</v>
      </c>
      <c r="C92" s="132">
        <v>679.86</v>
      </c>
      <c r="D92" s="132">
        <v>730</v>
      </c>
      <c r="E92" s="132">
        <v>742.74</v>
      </c>
      <c r="F92" s="132">
        <v>774.33</v>
      </c>
      <c r="G92" s="132">
        <v>753.86</v>
      </c>
      <c r="H92" s="132">
        <v>774.81</v>
      </c>
      <c r="I92" s="132">
        <v>778.74</v>
      </c>
      <c r="J92" s="110">
        <v>752.7</v>
      </c>
      <c r="K92" s="110">
        <v>760.25</v>
      </c>
      <c r="L92" s="110">
        <v>730</v>
      </c>
      <c r="M92" s="110"/>
      <c r="N92" s="110">
        <v>741.67272727272712</v>
      </c>
    </row>
    <row r="93" spans="1:14" x14ac:dyDescent="0.25">
      <c r="A93" s="117" t="s">
        <v>16</v>
      </c>
      <c r="B93" s="131">
        <v>-1.9E-2</v>
      </c>
      <c r="C93" s="131">
        <v>2.5000000000000001E-2</v>
      </c>
      <c r="D93" s="131">
        <v>-1.4999999999999999E-2</v>
      </c>
      <c r="E93" s="131">
        <v>1.7000000000000001E-2</v>
      </c>
      <c r="F93" s="131">
        <v>3.8893858659718727E-3</v>
      </c>
      <c r="G93" s="131">
        <v>-3.0812361972520907E-3</v>
      </c>
      <c r="H93" s="131">
        <v>-1.2999999999999999E-2</v>
      </c>
      <c r="I93" s="131">
        <v>5.0000000000000001E-3</v>
      </c>
      <c r="J93" s="131">
        <v>1.4999999999999999E-2</v>
      </c>
      <c r="K93" s="111">
        <v>1E-3</v>
      </c>
      <c r="L93" s="111">
        <v>1.7000000000000001E-2</v>
      </c>
      <c r="M93" s="111"/>
      <c r="N93" s="111">
        <v>2.8431754569913092E-3</v>
      </c>
    </row>
    <row r="94" spans="1:14" x14ac:dyDescent="0.25">
      <c r="A94" s="201" t="s">
        <v>86</v>
      </c>
      <c r="B94" s="119"/>
      <c r="C94" s="119"/>
      <c r="D94" s="119"/>
      <c r="E94" s="119"/>
      <c r="F94" s="119"/>
      <c r="G94" s="119"/>
      <c r="H94" s="119"/>
      <c r="I94" s="119"/>
      <c r="J94" s="119"/>
      <c r="K94" s="119"/>
      <c r="L94" s="119"/>
      <c r="M94" s="119"/>
      <c r="N94" s="121"/>
    </row>
    <row r="95" spans="1:14" x14ac:dyDescent="0.25">
      <c r="A95" s="117" t="s">
        <v>75</v>
      </c>
      <c r="B95" s="125">
        <v>10.5</v>
      </c>
      <c r="C95" s="102"/>
      <c r="D95" s="102"/>
      <c r="E95" s="102"/>
      <c r="F95" s="102"/>
      <c r="G95" s="105"/>
      <c r="H95" s="102"/>
      <c r="I95" s="105"/>
      <c r="J95" s="157"/>
      <c r="K95" s="125"/>
      <c r="L95" s="125"/>
      <c r="M95" s="125"/>
      <c r="N95" s="109">
        <v>10.5</v>
      </c>
    </row>
    <row r="96" spans="1:14" x14ac:dyDescent="0.25">
      <c r="A96" s="117" t="s">
        <v>80</v>
      </c>
      <c r="B96" s="98">
        <v>-9.4339622641509413E-3</v>
      </c>
      <c r="C96" s="97"/>
      <c r="D96" s="97"/>
      <c r="E96" s="97"/>
      <c r="F96" s="97"/>
      <c r="G96" s="97"/>
      <c r="H96" s="99"/>
      <c r="I96" s="97"/>
      <c r="J96" s="99"/>
      <c r="K96" s="101"/>
      <c r="L96" s="101"/>
      <c r="M96" s="98"/>
      <c r="N96" s="108">
        <v>-9.4339622641509413E-3</v>
      </c>
    </row>
    <row r="97" spans="1:14" x14ac:dyDescent="0.25">
      <c r="A97" s="201" t="s">
        <v>85</v>
      </c>
      <c r="B97" s="127"/>
      <c r="C97" s="127"/>
      <c r="D97" s="127"/>
      <c r="E97" s="127"/>
      <c r="F97" s="127"/>
      <c r="G97" s="119"/>
      <c r="H97" s="119"/>
      <c r="I97" s="119"/>
      <c r="J97" s="119"/>
      <c r="K97" s="127"/>
      <c r="L97" s="119"/>
      <c r="M97" s="119"/>
      <c r="N97" s="121"/>
    </row>
    <row r="98" spans="1:14" x14ac:dyDescent="0.25">
      <c r="A98" s="117" t="s">
        <v>67</v>
      </c>
      <c r="B98" s="129">
        <v>0.76</v>
      </c>
      <c r="C98" s="130"/>
      <c r="D98" s="130"/>
      <c r="E98" s="130"/>
      <c r="F98" s="130"/>
      <c r="G98" s="130"/>
      <c r="H98" s="130"/>
      <c r="I98" s="130"/>
      <c r="J98" s="130"/>
      <c r="K98" s="130"/>
      <c r="L98" s="129"/>
      <c r="M98" s="129"/>
      <c r="N98" s="129">
        <v>0.76</v>
      </c>
    </row>
    <row r="99" spans="1:14" x14ac:dyDescent="0.25">
      <c r="A99" s="117" t="s">
        <v>68</v>
      </c>
      <c r="B99" s="195">
        <v>0.71</v>
      </c>
      <c r="C99" s="130"/>
      <c r="D99" s="130"/>
      <c r="E99" s="130"/>
      <c r="F99" s="130"/>
      <c r="G99" s="130"/>
      <c r="H99" s="130"/>
      <c r="I99" s="130"/>
      <c r="J99" s="130"/>
      <c r="K99" s="130"/>
      <c r="L99" s="129"/>
      <c r="M99" s="129"/>
      <c r="N99" s="129">
        <v>0.71</v>
      </c>
    </row>
    <row r="100" spans="1:14" x14ac:dyDescent="0.25">
      <c r="A100" s="117" t="s">
        <v>69</v>
      </c>
      <c r="B100" s="195">
        <v>0.61</v>
      </c>
      <c r="C100" s="130"/>
      <c r="D100" s="130"/>
      <c r="E100" s="130"/>
      <c r="F100" s="130"/>
      <c r="G100" s="130"/>
      <c r="H100" s="130"/>
      <c r="I100" s="130"/>
      <c r="J100" s="130"/>
      <c r="K100" s="130"/>
      <c r="L100" s="129"/>
      <c r="M100" s="129"/>
      <c r="N100" s="129">
        <v>0.61</v>
      </c>
    </row>
    <row r="101" spans="1:14" x14ac:dyDescent="0.25">
      <c r="A101" s="113" t="s">
        <v>84</v>
      </c>
      <c r="B101" s="119"/>
      <c r="C101" s="119"/>
      <c r="D101" s="119"/>
      <c r="E101" s="119"/>
      <c r="F101" s="119"/>
      <c r="G101" s="119"/>
      <c r="H101" s="119"/>
      <c r="I101" s="119"/>
      <c r="J101" s="119"/>
      <c r="K101" s="119"/>
      <c r="L101" s="119"/>
      <c r="M101" s="119"/>
      <c r="N101" s="128"/>
    </row>
    <row r="102" spans="1:14" x14ac:dyDescent="0.25">
      <c r="A102" s="117" t="s">
        <v>70</v>
      </c>
      <c r="B102" s="195">
        <v>52.5</v>
      </c>
      <c r="C102" s="195"/>
      <c r="D102" s="195"/>
      <c r="E102" s="195"/>
      <c r="F102" s="195"/>
      <c r="G102" s="195"/>
      <c r="H102" s="195"/>
      <c r="I102" s="195"/>
      <c r="J102" s="195"/>
      <c r="K102" s="195"/>
      <c r="L102" s="195"/>
      <c r="M102" s="195"/>
      <c r="N102" s="129">
        <v>52.5</v>
      </c>
    </row>
    <row r="103" spans="1:14" x14ac:dyDescent="0.25">
      <c r="A103" s="201" t="s">
        <v>126</v>
      </c>
      <c r="B103" s="119"/>
      <c r="C103" s="119"/>
      <c r="D103" s="119"/>
      <c r="E103" s="119"/>
      <c r="F103" s="119"/>
      <c r="G103" s="119"/>
      <c r="H103" s="119"/>
      <c r="I103" s="119"/>
      <c r="J103" s="119"/>
      <c r="K103" s="119"/>
      <c r="L103" s="119"/>
      <c r="M103" s="119"/>
      <c r="N103" s="128"/>
    </row>
    <row r="104" spans="1:14" x14ac:dyDescent="0.25">
      <c r="A104" s="117" t="s">
        <v>71</v>
      </c>
      <c r="B104" s="168">
        <v>899</v>
      </c>
      <c r="C104" s="159">
        <v>1101.7</v>
      </c>
      <c r="D104" s="159">
        <v>1177</v>
      </c>
      <c r="E104" s="159">
        <v>799</v>
      </c>
      <c r="F104" s="159">
        <v>773</v>
      </c>
      <c r="G104" s="177">
        <v>772.8</v>
      </c>
      <c r="H104" s="177">
        <v>773</v>
      </c>
      <c r="I104" s="177">
        <v>764</v>
      </c>
      <c r="J104" s="177">
        <v>758</v>
      </c>
      <c r="K104" s="134">
        <v>666</v>
      </c>
      <c r="L104" s="134">
        <v>666</v>
      </c>
      <c r="M104" s="139">
        <v>666</v>
      </c>
      <c r="N104" s="139">
        <v>666</v>
      </c>
    </row>
    <row r="105" spans="1:14" x14ac:dyDescent="0.25">
      <c r="A105" s="396" t="s">
        <v>90</v>
      </c>
      <c r="B105" s="397"/>
      <c r="C105" s="397"/>
      <c r="D105" s="397"/>
      <c r="E105" s="397"/>
      <c r="F105" s="397"/>
      <c r="G105" s="397"/>
      <c r="H105" s="397"/>
      <c r="I105" s="397"/>
      <c r="J105" s="397"/>
      <c r="K105" s="397"/>
      <c r="L105" s="397"/>
      <c r="M105" s="397"/>
      <c r="N105" s="398"/>
    </row>
    <row r="106" spans="1:14" x14ac:dyDescent="0.25">
      <c r="A106" s="123" t="s">
        <v>79</v>
      </c>
      <c r="B106" s="95"/>
      <c r="C106" s="95"/>
      <c r="D106" s="95"/>
      <c r="E106" s="95"/>
      <c r="F106" s="95"/>
      <c r="G106" s="95"/>
      <c r="H106" s="180"/>
      <c r="I106" s="181"/>
      <c r="J106" s="181"/>
      <c r="K106" s="95"/>
      <c r="L106" s="95"/>
      <c r="M106" s="95"/>
      <c r="N106" s="95"/>
    </row>
    <row r="107" spans="1:14" x14ac:dyDescent="0.25">
      <c r="A107" s="123" t="s">
        <v>74</v>
      </c>
      <c r="B107" s="95"/>
      <c r="C107" s="95"/>
      <c r="D107" s="95"/>
      <c r="E107" s="95"/>
      <c r="F107" s="95"/>
      <c r="G107" s="95"/>
      <c r="H107" s="95"/>
      <c r="I107" s="95"/>
      <c r="J107" s="181"/>
      <c r="K107" s="181"/>
      <c r="L107" s="181"/>
      <c r="M107" s="95"/>
      <c r="N107" s="95"/>
    </row>
    <row r="108" spans="1:14" x14ac:dyDescent="0.25">
      <c r="A108" s="123" t="s">
        <v>76</v>
      </c>
      <c r="B108" s="95"/>
      <c r="C108" s="95"/>
      <c r="D108" s="95"/>
      <c r="E108" s="95"/>
      <c r="F108" s="95"/>
      <c r="G108" s="95"/>
      <c r="H108" s="95"/>
      <c r="I108" s="95"/>
      <c r="J108" s="95"/>
      <c r="K108" s="95"/>
      <c r="L108" s="95"/>
      <c r="M108" s="95"/>
      <c r="N108" s="95"/>
    </row>
  </sheetData>
  <mergeCells count="15">
    <mergeCell ref="A105:N105"/>
    <mergeCell ref="A1:N1"/>
    <mergeCell ref="A2:N2"/>
    <mergeCell ref="A4:N4"/>
    <mergeCell ref="A23:N23"/>
    <mergeCell ref="A75:A76"/>
    <mergeCell ref="H75:H76"/>
    <mergeCell ref="A74:N74"/>
    <mergeCell ref="A47:N47"/>
    <mergeCell ref="B75:D75"/>
    <mergeCell ref="H88:N88"/>
    <mergeCell ref="E75:G75"/>
    <mergeCell ref="I75:K75"/>
    <mergeCell ref="L75:N75"/>
    <mergeCell ref="A89:N8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Data</vt:lpstr>
      <vt:lpstr>2015</vt:lpstr>
      <vt:lpstr>2016</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2020-02-19T20:58:11Z</cp:lastPrinted>
  <dcterms:created xsi:type="dcterms:W3CDTF">2016-05-19T14:47:50Z</dcterms:created>
  <dcterms:modified xsi:type="dcterms:W3CDTF">2020-02-19T23:06:20Z</dcterms:modified>
</cp:coreProperties>
</file>