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40" windowWidth="18200" windowHeight="8000"/>
  </bookViews>
  <sheets>
    <sheet name="Tb 2 " sheetId="1" r:id="rId1"/>
    <sheet name="Symbols" sheetId="2" r:id="rId2"/>
    <sheet name="Measures and Definitions" sheetId="3" r:id="rId3"/>
  </sheets>
  <externalReferences>
    <externalReference r:id="rId4"/>
    <externalReference r:id="rId5"/>
    <externalReference r:id="rId6"/>
  </externalReferences>
  <definedNames>
    <definedName name="__123Graph_A" hidden="1">'[1]Tab15, Fig 7'!$O$60:$O$74</definedName>
    <definedName name="__123Graph_X" hidden="1">'[1]Tab15, Fig 7'!$P$60:$P$74</definedName>
    <definedName name="_1__123Graph_ACHART_2" hidden="1">'[1]Tab15, Fig 7'!$O$60:$O$72</definedName>
    <definedName name="_2__123Graph_XCHART_2" hidden="1">'[1]Tab15, Fig 7'!$P$60:$P$72</definedName>
    <definedName name="_Order1" hidden="1">0</definedName>
    <definedName name="_xlnm.Print_Area" localSheetId="0">'Tb 2 '!$A$1:$J$65</definedName>
  </definedNames>
  <calcPr calcId="145621"/>
</workbook>
</file>

<file path=xl/calcChain.xml><?xml version="1.0" encoding="utf-8"?>
<calcChain xmlns="http://schemas.openxmlformats.org/spreadsheetml/2006/main">
  <c r="J78" i="1" l="1"/>
  <c r="I78" i="1"/>
  <c r="H78" i="1"/>
  <c r="E78" i="1"/>
  <c r="D78" i="1"/>
  <c r="J77" i="1"/>
  <c r="I77" i="1"/>
  <c r="H77" i="1"/>
  <c r="E77" i="1"/>
  <c r="D77" i="1"/>
  <c r="G76" i="1"/>
  <c r="I76" i="1" s="1"/>
  <c r="F76" i="1"/>
  <c r="C76" i="1"/>
  <c r="E76" i="1" s="1"/>
  <c r="B76" i="1"/>
  <c r="I75" i="1"/>
  <c r="H75" i="1"/>
  <c r="J74" i="1"/>
  <c r="I74" i="1"/>
  <c r="H74" i="1"/>
  <c r="J73" i="1"/>
  <c r="I73" i="1"/>
  <c r="H73" i="1"/>
  <c r="E73" i="1"/>
  <c r="D73" i="1"/>
  <c r="J72" i="1"/>
  <c r="I72" i="1"/>
  <c r="H72" i="1"/>
  <c r="E72" i="1"/>
  <c r="D72" i="1"/>
  <c r="J71" i="1"/>
  <c r="I71" i="1"/>
  <c r="H71" i="1"/>
  <c r="J70" i="1"/>
  <c r="I70" i="1"/>
  <c r="H70" i="1"/>
  <c r="E70" i="1"/>
  <c r="D70" i="1"/>
  <c r="J69" i="1"/>
  <c r="I69" i="1"/>
  <c r="H69" i="1"/>
  <c r="E69" i="1"/>
  <c r="D69" i="1"/>
  <c r="J76" i="1" l="1"/>
  <c r="D76" i="1"/>
  <c r="H76" i="1"/>
  <c r="J63" i="1" l="1"/>
  <c r="I63" i="1"/>
  <c r="H63" i="1"/>
  <c r="E63" i="1"/>
  <c r="D63" i="1"/>
  <c r="J62" i="1"/>
  <c r="I62" i="1"/>
  <c r="H62" i="1"/>
  <c r="E62" i="1"/>
  <c r="D62" i="1"/>
  <c r="I61" i="1"/>
  <c r="H61" i="1"/>
  <c r="J60" i="1"/>
  <c r="I60" i="1"/>
  <c r="H60" i="1"/>
  <c r="E60" i="1"/>
  <c r="D60" i="1"/>
  <c r="J59" i="1"/>
  <c r="I59" i="1"/>
  <c r="H59" i="1"/>
  <c r="E59" i="1"/>
  <c r="D59" i="1"/>
  <c r="J58" i="1"/>
  <c r="I58" i="1"/>
  <c r="H58" i="1"/>
  <c r="E58" i="1"/>
  <c r="D58" i="1"/>
  <c r="J57" i="1"/>
  <c r="I57" i="1"/>
  <c r="H57" i="1"/>
  <c r="E57" i="1"/>
  <c r="D57" i="1"/>
  <c r="G56" i="1"/>
  <c r="I56" i="1" s="1"/>
  <c r="F56" i="1"/>
  <c r="C56" i="1"/>
  <c r="E56" i="1" s="1"/>
  <c r="B56" i="1"/>
  <c r="J55" i="1"/>
  <c r="I55" i="1"/>
  <c r="H55" i="1"/>
  <c r="E55" i="1"/>
  <c r="D55" i="1"/>
  <c r="I54" i="1"/>
  <c r="H54" i="1"/>
  <c r="J53" i="1"/>
  <c r="I53" i="1"/>
  <c r="H53" i="1"/>
  <c r="E53" i="1"/>
  <c r="D53" i="1"/>
  <c r="J52" i="1"/>
  <c r="I52" i="1"/>
  <c r="H52" i="1"/>
  <c r="E52" i="1"/>
  <c r="D52" i="1"/>
  <c r="J48" i="1"/>
  <c r="I48" i="1"/>
  <c r="H48" i="1"/>
  <c r="E48" i="1"/>
  <c r="D48" i="1"/>
  <c r="J47" i="1"/>
  <c r="I47" i="1"/>
  <c r="H47" i="1"/>
  <c r="E47" i="1"/>
  <c r="D47" i="1"/>
  <c r="J46" i="1"/>
  <c r="I46" i="1"/>
  <c r="H46" i="1"/>
  <c r="E46" i="1"/>
  <c r="D46" i="1"/>
  <c r="J45" i="1"/>
  <c r="I45" i="1"/>
  <c r="H45" i="1"/>
  <c r="E45" i="1"/>
  <c r="D45" i="1"/>
  <c r="J44" i="1"/>
  <c r="I44" i="1"/>
  <c r="H44" i="1"/>
  <c r="E44" i="1"/>
  <c r="D44" i="1"/>
  <c r="I43" i="1"/>
  <c r="H43" i="1"/>
  <c r="I42" i="1"/>
  <c r="H42" i="1"/>
  <c r="I41" i="1"/>
  <c r="H41" i="1"/>
  <c r="G40" i="1"/>
  <c r="F40" i="1"/>
  <c r="C40" i="1"/>
  <c r="B40" i="1"/>
  <c r="J39" i="1"/>
  <c r="I39" i="1"/>
  <c r="H39" i="1"/>
  <c r="E39" i="1"/>
  <c r="D39" i="1"/>
  <c r="J38" i="1"/>
  <c r="I38" i="1"/>
  <c r="H38" i="1"/>
  <c r="E38" i="1"/>
  <c r="D38" i="1"/>
  <c r="G37" i="1"/>
  <c r="I37" i="1" s="1"/>
  <c r="F37" i="1"/>
  <c r="C37" i="1"/>
  <c r="E37" i="1" s="1"/>
  <c r="B37" i="1"/>
  <c r="J36" i="1"/>
  <c r="I36" i="1"/>
  <c r="H36" i="1"/>
  <c r="E36" i="1"/>
  <c r="D36" i="1"/>
  <c r="J35" i="1"/>
  <c r="I35" i="1"/>
  <c r="H35" i="1"/>
  <c r="E35" i="1"/>
  <c r="D35" i="1"/>
  <c r="J34" i="1"/>
  <c r="I34" i="1"/>
  <c r="H34" i="1"/>
  <c r="E34" i="1"/>
  <c r="D34" i="1"/>
  <c r="J33" i="1"/>
  <c r="I33" i="1"/>
  <c r="H33" i="1"/>
  <c r="E33" i="1"/>
  <c r="D33" i="1"/>
  <c r="J32" i="1"/>
  <c r="I32" i="1"/>
  <c r="H32" i="1"/>
  <c r="E32" i="1"/>
  <c r="D32" i="1"/>
  <c r="G31" i="1"/>
  <c r="I31" i="1" s="1"/>
  <c r="F31" i="1"/>
  <c r="C31" i="1"/>
  <c r="B31" i="1"/>
  <c r="J30" i="1"/>
  <c r="I30" i="1"/>
  <c r="H30" i="1"/>
  <c r="E30" i="1"/>
  <c r="D30" i="1"/>
  <c r="I29" i="1"/>
  <c r="H29" i="1"/>
  <c r="I28" i="1"/>
  <c r="H28" i="1"/>
  <c r="J27" i="1"/>
  <c r="I27" i="1"/>
  <c r="H27" i="1"/>
  <c r="E27" i="1"/>
  <c r="D27" i="1"/>
  <c r="J26" i="1"/>
  <c r="I26" i="1"/>
  <c r="H26" i="1"/>
  <c r="E26" i="1"/>
  <c r="D26" i="1"/>
  <c r="J25" i="1"/>
  <c r="I25" i="1"/>
  <c r="H25" i="1"/>
  <c r="E25" i="1"/>
  <c r="D25" i="1"/>
  <c r="J24" i="1"/>
  <c r="I24" i="1"/>
  <c r="H24" i="1"/>
  <c r="E24" i="1"/>
  <c r="D24" i="1"/>
  <c r="J23" i="1"/>
  <c r="I23" i="1"/>
  <c r="H23" i="1"/>
  <c r="E23" i="1"/>
  <c r="D23" i="1"/>
  <c r="G22" i="1"/>
  <c r="G21" i="1" s="1"/>
  <c r="F22" i="1"/>
  <c r="F21" i="1" s="1"/>
  <c r="C22" i="1"/>
  <c r="B22" i="1"/>
  <c r="B21" i="1" s="1"/>
  <c r="J20" i="1"/>
  <c r="I20" i="1"/>
  <c r="H20" i="1"/>
  <c r="E20" i="1"/>
  <c r="D20" i="1"/>
  <c r="I18" i="1"/>
  <c r="H18" i="1"/>
  <c r="J17" i="1"/>
  <c r="I17" i="1"/>
  <c r="H17" i="1"/>
  <c r="E17" i="1"/>
  <c r="D17" i="1"/>
  <c r="J16" i="1"/>
  <c r="I16" i="1"/>
  <c r="H16" i="1"/>
  <c r="E16" i="1"/>
  <c r="D16" i="1"/>
  <c r="J15" i="1"/>
  <c r="I15" i="1"/>
  <c r="H15" i="1"/>
  <c r="E15" i="1"/>
  <c r="D15" i="1"/>
  <c r="J14" i="1"/>
  <c r="I14" i="1"/>
  <c r="H14" i="1"/>
  <c r="E14" i="1"/>
  <c r="D14" i="1"/>
  <c r="J13" i="1"/>
  <c r="I13" i="1"/>
  <c r="H13" i="1"/>
  <c r="E13" i="1"/>
  <c r="D13" i="1"/>
  <c r="J12" i="1"/>
  <c r="I12" i="1"/>
  <c r="H12" i="1"/>
  <c r="E12" i="1"/>
  <c r="D12" i="1"/>
  <c r="J11" i="1"/>
  <c r="I11" i="1"/>
  <c r="H11" i="1"/>
  <c r="E11" i="1"/>
  <c r="D11" i="1"/>
  <c r="G10" i="1"/>
  <c r="F10" i="1"/>
  <c r="C10" i="1"/>
  <c r="B10" i="1"/>
  <c r="J40" i="1" l="1"/>
  <c r="J31" i="1"/>
  <c r="H10" i="1"/>
  <c r="E31" i="1"/>
  <c r="J22" i="1"/>
  <c r="H40" i="1"/>
  <c r="D31" i="1"/>
  <c r="J37" i="1"/>
  <c r="D37" i="1"/>
  <c r="E22" i="1"/>
  <c r="H31" i="1"/>
  <c r="I40" i="1"/>
  <c r="J10" i="1"/>
  <c r="E40" i="1"/>
  <c r="E10" i="1"/>
  <c r="H56" i="1"/>
  <c r="I10" i="1"/>
  <c r="I22" i="1"/>
  <c r="H37" i="1"/>
  <c r="D56" i="1"/>
  <c r="I21" i="1"/>
  <c r="H21" i="1"/>
  <c r="J56" i="1"/>
  <c r="D10" i="1"/>
  <c r="D22" i="1"/>
  <c r="H22" i="1"/>
  <c r="D40" i="1"/>
  <c r="C21" i="1"/>
  <c r="J21" i="1" l="1"/>
  <c r="E21" i="1"/>
  <c r="D21" i="1"/>
</calcChain>
</file>

<file path=xl/sharedStrings.xml><?xml version="1.0" encoding="utf-8"?>
<sst xmlns="http://schemas.openxmlformats.org/spreadsheetml/2006/main" count="225" uniqueCount="162">
  <si>
    <t>Table 2:  Farm Cash Receipts by Type, Alberta and Canada, 2014 and 2015</t>
  </si>
  <si>
    <t>Alberta</t>
  </si>
  <si>
    <t>Canada</t>
  </si>
  <si>
    <t>Alberta 
as a % of 
Canada 
2015</t>
  </si>
  <si>
    <t/>
  </si>
  <si>
    <t>2014r</t>
  </si>
  <si>
    <t>2015p</t>
  </si>
  <si>
    <t>% of Total</t>
  </si>
  <si>
    <t>$'000</t>
  </si>
  <si>
    <t>% Chg.</t>
  </si>
  <si>
    <t>Crop Market Receipts</t>
  </si>
  <si>
    <t>Grains and Oilseeds.................................................</t>
  </si>
  <si>
    <t xml:space="preserve">  Wheat (including Durum).................................................................</t>
  </si>
  <si>
    <t xml:space="preserve">  Oats....................................................................</t>
  </si>
  <si>
    <t xml:space="preserve">  Barley.................................................................</t>
  </si>
  <si>
    <t xml:space="preserve">  Rye........................................................................</t>
  </si>
  <si>
    <t xml:space="preserve">  Corn.........................................................................</t>
  </si>
  <si>
    <t xml:space="preserve">  Flaxseed..................................................................</t>
  </si>
  <si>
    <t xml:space="preserve">  Canola................................................................................</t>
  </si>
  <si>
    <t xml:space="preserve">  Soybeans.........................................................................</t>
  </si>
  <si>
    <t>-</t>
  </si>
  <si>
    <t>…</t>
  </si>
  <si>
    <t xml:space="preserve">  Deferments.........................................................................</t>
  </si>
  <si>
    <t xml:space="preserve">  Liquidations.........................................................................</t>
  </si>
  <si>
    <t>Special Crops.............................................................</t>
  </si>
  <si>
    <t xml:space="preserve">  Pulses....................................................................</t>
  </si>
  <si>
    <t xml:space="preserve">      Lentils...............................................................</t>
  </si>
  <si>
    <t xml:space="preserve">      Dry Beans................................................................</t>
  </si>
  <si>
    <t xml:space="preserve">      Dry Peas..............................................................</t>
  </si>
  <si>
    <t xml:space="preserve">      Chick Peas..............................................................</t>
  </si>
  <si>
    <t xml:space="preserve">  Mustard Seed...........................................................</t>
  </si>
  <si>
    <t xml:space="preserve">  Sunflower Seed.......................................................</t>
  </si>
  <si>
    <t xml:space="preserve">  Canary Seed..............................................................</t>
  </si>
  <si>
    <t>Potatoes..........................................................................................................</t>
  </si>
  <si>
    <t>Fruits and Vegetables..........................................................................</t>
  </si>
  <si>
    <t xml:space="preserve">  Greenhouse Vegetables...........................................................................................................</t>
  </si>
  <si>
    <t xml:space="preserve">  Other Vegetables.....................................................................................................</t>
  </si>
  <si>
    <t xml:space="preserve">  Total Tree Fruits.....................................................................................................</t>
  </si>
  <si>
    <t xml:space="preserve">  Total Small Fruits............................................................................................</t>
  </si>
  <si>
    <t>Floriculture, Nursery and Sod.........................................................................</t>
  </si>
  <si>
    <t>Forages.......................….......................................................……………..............</t>
  </si>
  <si>
    <t xml:space="preserve">  Forage and Grass Seed................................................................................</t>
  </si>
  <si>
    <t xml:space="preserve">  Hay and Clover..................................................................................................</t>
  </si>
  <si>
    <t>Other Crops.......................….......................................................……………..............</t>
  </si>
  <si>
    <t xml:space="preserve">  Tobacco..................................................................................................</t>
  </si>
  <si>
    <t xml:space="preserve">  Ginseng.....................................................................................................</t>
  </si>
  <si>
    <t xml:space="preserve">  Maple Products.............................................................................................</t>
  </si>
  <si>
    <t xml:space="preserve">  Forest Products............................................................................................</t>
  </si>
  <si>
    <t xml:space="preserve">  Christmas Trees...............................................................................................</t>
  </si>
  <si>
    <t xml:space="preserve">  Sod...............................................................................................</t>
  </si>
  <si>
    <t xml:space="preserve">  Miscellaneous Crops...............................................................................................</t>
  </si>
  <si>
    <t>Total Crops...............................................................................................</t>
  </si>
  <si>
    <t>Livestock and Livestock Products Market Receipts</t>
  </si>
  <si>
    <t>Cattle and Calves.................................................................................</t>
  </si>
  <si>
    <t>Hogs....................................................................................................</t>
  </si>
  <si>
    <t>Sheep....................................................................................................</t>
  </si>
  <si>
    <t>x</t>
  </si>
  <si>
    <t>Lambs....................................................................................................</t>
  </si>
  <si>
    <t>Total Supply Management…………………..</t>
  </si>
  <si>
    <t>Dairy Products..............................................................</t>
  </si>
  <si>
    <t>Hens, Chickens and Turkeys………………………………………..</t>
  </si>
  <si>
    <t>Hatcheries and Eggs......................................................</t>
  </si>
  <si>
    <t>Honey............…………………............................…...............................</t>
  </si>
  <si>
    <t>Furs..............................................................................</t>
  </si>
  <si>
    <t>Miscellaneous Livestock ……............................……………………</t>
  </si>
  <si>
    <t>Total Livestock..............................................................</t>
  </si>
  <si>
    <t xml:space="preserve">Note: Interim and final payments received from the Canadian Wheat Board (wheat and barley) are included in the calendar year in which payments were received by producers. </t>
  </si>
  <si>
    <t>Source: Statistics Canada, CANSIM Database Table Number 002-0001; and Alberta Agriculture and Forestry, Statistics and Data Development Section</t>
  </si>
  <si>
    <t xml:space="preserve">Program Payments </t>
  </si>
  <si>
    <t>NISA*….............................................................……….</t>
  </si>
  <si>
    <t>Crop Insurance.................................................................</t>
  </si>
  <si>
    <t>Private Hail Insurance.................................................................</t>
  </si>
  <si>
    <t>CAIS*……............................……………………………………..</t>
  </si>
  <si>
    <t>AgriStability.................................................................</t>
  </si>
  <si>
    <t>AgriInvest.................................................................</t>
  </si>
  <si>
    <t>AgriRecovery.................................................................</t>
  </si>
  <si>
    <t>Prov. Stabilization Payments…............................…………………………………………</t>
  </si>
  <si>
    <t>Other Payments............................................................</t>
  </si>
  <si>
    <t>Total Payments..............................................................</t>
  </si>
  <si>
    <t>Total Farm Cash Receipts...........................................</t>
  </si>
  <si>
    <t>Symbols</t>
  </si>
  <si>
    <t>p</t>
  </si>
  <si>
    <t>preliminary</t>
  </si>
  <si>
    <t>r</t>
  </si>
  <si>
    <t>revised</t>
  </si>
  <si>
    <t>confidential</t>
  </si>
  <si>
    <t>not available</t>
  </si>
  <si>
    <t>...</t>
  </si>
  <si>
    <t>figure not appropriate or applicable</t>
  </si>
  <si>
    <t>'000</t>
  </si>
  <si>
    <t>thousands</t>
  </si>
  <si>
    <t>thousands of dollars</t>
  </si>
  <si>
    <t>bu.</t>
  </si>
  <si>
    <t>bushel</t>
  </si>
  <si>
    <t>Cwt.</t>
  </si>
  <si>
    <t>100 pounds</t>
  </si>
  <si>
    <t>Head</t>
  </si>
  <si>
    <t>number of head</t>
  </si>
  <si>
    <t>hl</t>
  </si>
  <si>
    <t>hectolitre</t>
  </si>
  <si>
    <t>kg</t>
  </si>
  <si>
    <t>kilogram</t>
  </si>
  <si>
    <t>Lbs.</t>
  </si>
  <si>
    <t>pounds</t>
  </si>
  <si>
    <t>n.e.c.</t>
  </si>
  <si>
    <t>not elsewhere classified</t>
  </si>
  <si>
    <t>No.</t>
  </si>
  <si>
    <t>number</t>
  </si>
  <si>
    <t>Chg.</t>
  </si>
  <si>
    <t>change</t>
  </si>
  <si>
    <t>Metric Conversion Factors</t>
  </si>
  <si>
    <t xml:space="preserve">                    Imperial To Metric</t>
  </si>
  <si>
    <t>1 acre = 0.404687 hectares = 43,560 square feet</t>
  </si>
  <si>
    <t>1 square mile = 640 acres = 259 hectares</t>
  </si>
  <si>
    <t xml:space="preserve">  (640 acres = 1 section)</t>
  </si>
  <si>
    <t>1 mile = 1,760 yards = 1.6093 kilometres</t>
  </si>
  <si>
    <t>1 bushel = 8 gallons = 0.035239 cubic metres</t>
  </si>
  <si>
    <t>1 pound = 0.453592 kilograms</t>
  </si>
  <si>
    <t>1 short ton = 2,000 pounds = 907.184872 kilograms</t>
  </si>
  <si>
    <t>1 long ton = 2,240 pounds = 1,016.047057 kilograms</t>
  </si>
  <si>
    <t xml:space="preserve">                    Metric To Imperial</t>
  </si>
  <si>
    <t>1 hectare = 2.471044 acres</t>
  </si>
  <si>
    <t>1 square kilometre = 100 hectares = 247.1 acres</t>
  </si>
  <si>
    <t xml:space="preserve">  (247.1044 acres = 0.386 of a section)</t>
  </si>
  <si>
    <t>1 metre = 39.36 inches = 3.28 feet</t>
  </si>
  <si>
    <t>1 cubic metre = 28.377650 bushels</t>
  </si>
  <si>
    <t>1 kilogram = 2.204622 pounds</t>
  </si>
  <si>
    <t>1 tonne = 2,204.6 pounds = 1.102311 tons</t>
  </si>
  <si>
    <t>1 litre = 0.87988 quarts = 0.21997 gallons</t>
  </si>
  <si>
    <t xml:space="preserve"> Weight Equivalents of Selected Commodities</t>
  </si>
  <si>
    <t xml:space="preserve">                   Wheat</t>
  </si>
  <si>
    <t>1 bushel = 0.027216 tonne</t>
  </si>
  <si>
    <t>Mixed Grain</t>
  </si>
  <si>
    <t>1 bushel = 0.020412 tonne</t>
  </si>
  <si>
    <t>1 tonne = 36.744 bushels</t>
  </si>
  <si>
    <t>1 tonne = 48.992 bushels</t>
  </si>
  <si>
    <t xml:space="preserve">                     Oats</t>
  </si>
  <si>
    <t>1 bushel =0.015422 tonne</t>
  </si>
  <si>
    <t xml:space="preserve">                Rye, Corn</t>
  </si>
  <si>
    <t>1 bushel = 0.0254 tonne</t>
  </si>
  <si>
    <t>1 tonne = 64.842 bushels</t>
  </si>
  <si>
    <t xml:space="preserve">             &amp; Flaxseed</t>
  </si>
  <si>
    <t>1 tonne = 39.368 bushels</t>
  </si>
  <si>
    <t xml:space="preserve">                   Barley</t>
  </si>
  <si>
    <t>1 bushel = 0.021773 tonne</t>
  </si>
  <si>
    <t xml:space="preserve">                    Canola</t>
  </si>
  <si>
    <t>1 bushel = 0.02268 tonne</t>
  </si>
  <si>
    <t>1 tonne = 45.930 bushels</t>
  </si>
  <si>
    <t>1 tonne = 44.092 bushels</t>
  </si>
  <si>
    <t>Measures of Net Farm Income (1) - Definitions</t>
  </si>
  <si>
    <t>The agriculture economic statistics program uses three aggregate measures of net farm income:</t>
  </si>
  <si>
    <r>
      <t xml:space="preserve">Net cash income </t>
    </r>
    <r>
      <rPr>
        <sz val="7.5"/>
        <rFont val="Arial"/>
        <family val="2"/>
      </rPr>
      <t>measures farm business cash flow (gross revenue minus operating expenses) generated from the production of agricultural goods.  Net cash income represents the amount of money available for debt repayment, investment or withdrawal by the owner.</t>
    </r>
  </si>
  <si>
    <r>
      <t>Realized net income (RNI)</t>
    </r>
    <r>
      <rPr>
        <sz val="7.5"/>
        <rFont val="Arial"/>
        <family val="2"/>
      </rPr>
      <t xml:space="preserve"> measures the financial flows, both monetary (cash income) and non-monetary (depreciation and income-in-kind), of farm businesses.  Similar to net cash income, realized net income represents the net farm income from transactions in a given year, regardless of the year the agricultural goods were produced.</t>
    </r>
  </si>
  <si>
    <r>
      <t>Total net income</t>
    </r>
    <r>
      <rPr>
        <sz val="7.5"/>
        <rFont val="Arial"/>
        <family val="2"/>
      </rPr>
      <t xml:space="preserve"> measures the financial flows and stock changes of farm businesses.  Total net income values agriculture economic production during the year that the agricultural goods were produced.  It represents the return to owner's equity, unpaid labour, management and risk.</t>
    </r>
  </si>
  <si>
    <t xml:space="preserve">Components of Net Farm Income Measures </t>
  </si>
  <si>
    <r>
      <t>Farm cash receipts</t>
    </r>
    <r>
      <rPr>
        <sz val="7.5"/>
        <rFont val="Arial"/>
        <family val="2"/>
      </rPr>
      <t xml:space="preserve"> include revenues from the sale of agricultural commodities, program payments from government agencies, and payments from private crop and livestock insurance programs.  Receipts are recorded in the calendar year (January-December) when the money is paid (cash basis) to farmers.  Farm to farm sales are excluded.  They are assumed to cancel each other out, and have no net impact.</t>
    </r>
  </si>
  <si>
    <r>
      <t>Farm operating expenses</t>
    </r>
    <r>
      <rPr>
        <sz val="7.5"/>
        <rFont val="Arial"/>
        <family val="2"/>
      </rPr>
      <t xml:space="preserve"> represent business costs incurred by farm businesses for goods and services used in the production of agricultural commodities.  Expenses, which are recorded when the money is disbursed by the farmer, include property taxes, custom work, livestock purchases, rent, fertilizer and lime, pesticides, machinery and building repairs, fuel for heating and machines, wages, interest and business share of insurance premiums.</t>
    </r>
  </si>
  <si>
    <r>
      <t>Income-in-kind</t>
    </r>
    <r>
      <rPr>
        <sz val="7.5"/>
        <rFont val="Arial"/>
        <family val="2"/>
      </rPr>
      <t xml:space="preserve"> measures the value of the agricultural goods produced on farms and consumed by farm operator families.  It is included to measure total farm production.  There is no monetary disbursement related to income-in-kind.  It is calculated using Statistics Canada estimates of per capita food consumption, coupled with Census (2) measurements of the farm population and the average prices that producers would have received in the marketplace.</t>
    </r>
  </si>
  <si>
    <r>
      <t>Depreciation charges</t>
    </r>
    <r>
      <rPr>
        <sz val="7.5"/>
        <rFont val="Arial"/>
        <family val="2"/>
      </rPr>
      <t xml:space="preserve"> account for the economic depreciation or for the loss in fair market value of the capital assets of the farm business.  There is no monetary disbursement associated with depreciation.  Calculated on farm buildings, farm machinery, and the farm business share of autos, trucks and the farm home, depreciation is generally considered to be the result of aging, wear and tear, and obsolescence.  It represents a decrease in the potential economic benefits that can be generated by the capital asset.</t>
    </r>
  </si>
  <si>
    <r>
      <t>Value of inventory change (VIC)</t>
    </r>
    <r>
      <rPr>
        <sz val="7.5"/>
        <rFont val="Arial"/>
        <family val="2"/>
      </rPr>
      <t xml:space="preserve"> measures the dollar value of the physical change in producer-owned inventories.  This concept is used to value total agricultural economic production.  To calculate VIC, the change in producer-owned inventories (between the end and the beginning of a calendar year) is first derived and then multiplied by the average annual crop prices or value per animal.  This calculation is different from the financial or accounting book value approach, which values the beginning and ending stocks, and then derives the change.</t>
    </r>
  </si>
  <si>
    <r>
      <t xml:space="preserve">(1) Source: Adapted from Agriculture and Agri-Food Canada and Statistics Canada, </t>
    </r>
    <r>
      <rPr>
        <b/>
        <i/>
        <sz val="7"/>
        <rFont val="Arial"/>
        <family val="2"/>
      </rPr>
      <t>Understanding Measurements of Farm Income</t>
    </r>
    <r>
      <rPr>
        <b/>
        <sz val="7"/>
        <rFont val="Arial"/>
        <family val="2"/>
      </rPr>
      <t>, Publication No. 2060/B and Cat. No. 21-525-XIE, November 2000, Section 1 "Agriculture Economic Statistics Program Measures".</t>
    </r>
  </si>
  <si>
    <t>(2) Statistics Canada, Census of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</si>
</sst>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3" formatCode="_(* #,##0.00_);_(* \(#,##0.00\);_(* &quot;-&quot;??_);_(@_)"/>
    <numFmt numFmtId="164" formatCode="#,##0.0"/>
    <numFmt numFmtId="165" formatCode="0.0"/>
  </numFmts>
  <fonts count="38">
    <font>
      <sz val="12"/>
      <name val="Arial"/>
    </font>
    <font>
      <sz val="11"/>
      <color theme="1"/>
      <name val="Calibri"/>
      <family val="2"/>
      <scheme val="minor"/>
    </font>
    <font>
      <sz val="12"/>
      <name val="Arial Black"/>
      <family val="2"/>
    </font>
    <font>
      <sz val="7"/>
      <name val="Arial Black"/>
      <family val="2"/>
    </font>
    <font>
      <b/>
      <sz val="12"/>
      <name val="Gill Sans"/>
      <family val="2"/>
    </font>
    <font>
      <sz val="7"/>
      <name val="Arial"/>
      <family val="2"/>
    </font>
    <font>
      <b/>
      <sz val="7"/>
      <name val="Arial"/>
      <family val="2"/>
    </font>
    <font>
      <b/>
      <sz val="9"/>
      <name val="Arial"/>
      <family val="2"/>
    </font>
    <font>
      <b/>
      <sz val="8"/>
      <name val="Arial"/>
      <family val="2"/>
    </font>
    <font>
      <sz val="8"/>
      <name val="Arial"/>
      <family val="2"/>
    </font>
    <font>
      <sz val="7"/>
      <color theme="0"/>
      <name val="Arial Black"/>
      <family val="2"/>
    </font>
    <font>
      <sz val="8"/>
      <name val="Arial Black"/>
      <family val="2"/>
    </font>
    <font>
      <b/>
      <sz val="8"/>
      <name val="Arial Black"/>
      <family val="2"/>
    </font>
    <font>
      <sz val="10"/>
      <name val="Arial"/>
      <family val="2"/>
    </font>
    <font>
      <b/>
      <sz val="10"/>
      <name val="Arial"/>
      <family val="2"/>
    </font>
    <font>
      <sz val="12"/>
      <name val="Arial"/>
      <family val="2"/>
    </font>
    <font>
      <b/>
      <sz val="7"/>
      <color rgb="FF7030A0"/>
      <name val="Arial"/>
      <family val="2"/>
    </font>
    <font>
      <sz val="7"/>
      <color rgb="FF7030A0"/>
      <name val="Arial"/>
      <family val="2"/>
    </font>
    <font>
      <sz val="9"/>
      <name val="Arial"/>
      <family val="2"/>
    </font>
    <font>
      <sz val="10"/>
      <name val="Franklin Gothic Demi"/>
      <family val="2"/>
    </font>
    <font>
      <sz val="7"/>
      <color rgb="FFFF0000"/>
      <name val="Arial"/>
      <family val="2"/>
    </font>
    <font>
      <sz val="7"/>
      <color rgb="FF0070C0"/>
      <name val="Arial"/>
      <family val="2"/>
    </font>
    <font>
      <sz val="11"/>
      <name val="Arial"/>
      <family val="2"/>
    </font>
    <font>
      <sz val="12"/>
      <name val="Arial MT"/>
    </font>
    <font>
      <b/>
      <sz val="14"/>
      <name val="Rockwell Condensed"/>
      <family val="1"/>
    </font>
    <font>
      <sz val="9"/>
      <name val="Rockwell Condensed"/>
      <family val="1"/>
    </font>
    <font>
      <b/>
      <sz val="9"/>
      <name val="Arial Narrow"/>
      <family val="2"/>
    </font>
    <font>
      <sz val="9"/>
      <name val="Arial Narrow"/>
      <family val="2"/>
    </font>
    <font>
      <sz val="11"/>
      <name val="Rockwell Condensed"/>
      <family val="1"/>
    </font>
    <font>
      <b/>
      <sz val="10"/>
      <name val="Rockwell Condensed"/>
      <family val="1"/>
    </font>
    <font>
      <b/>
      <sz val="11"/>
      <name val="Rockwell Condensed"/>
      <family val="1"/>
    </font>
    <font>
      <b/>
      <sz val="9"/>
      <name val="Rockwell Condensed"/>
      <family val="1"/>
    </font>
    <font>
      <sz val="9"/>
      <name val="Arial Black"/>
      <family val="2"/>
    </font>
    <font>
      <sz val="7.5"/>
      <name val="Arial"/>
      <family val="2"/>
    </font>
    <font>
      <b/>
      <sz val="7.5"/>
      <name val="Arial"/>
      <family val="2"/>
    </font>
    <font>
      <b/>
      <sz val="7.5"/>
      <name val="Arial Black"/>
      <family val="2"/>
    </font>
    <font>
      <sz val="7.5"/>
      <name val="Arial Black"/>
      <family val="2"/>
    </font>
    <font>
      <b/>
      <i/>
      <sz val="7"/>
      <name val="Arial"/>
      <family val="2"/>
    </font>
  </fonts>
  <fills count="4">
    <fill>
      <patternFill patternType="none"/>
    </fill>
    <fill>
      <patternFill patternType="gray125"/>
    </fill>
    <fill>
      <patternFill patternType="solid">
        <fgColor indexed="9"/>
      </patternFill>
    </fill>
    <fill>
      <patternFill patternType="solid">
        <fgColor indexed="8"/>
        <bgColor indexed="64"/>
      </patternFill>
    </fill>
  </fills>
  <borders count="35">
    <border>
      <left/>
      <right/>
      <top/>
      <bottom/>
      <diagonal/>
    </border>
    <border>
      <left/>
      <right/>
      <top/>
      <bottom style="thick">
        <color indexed="8"/>
      </bottom>
      <diagonal/>
    </border>
    <border>
      <left/>
      <right/>
      <top style="thick">
        <color indexed="8"/>
      </top>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8">
    <xf numFmtId="0" fontId="0" fillId="2" borderId="0" applyNumberFormat="0" applyFont="0" applyFill="0" applyBorder="0" applyAlignment="0" applyProtection="0"/>
    <xf numFmtId="0" fontId="13" fillId="0" borderId="0"/>
    <xf numFmtId="0" fontId="13" fillId="0" borderId="0"/>
    <xf numFmtId="0" fontId="19" fillId="0" borderId="0"/>
    <xf numFmtId="0" fontId="1" fillId="0" borderId="0"/>
    <xf numFmtId="0" fontId="23" fillId="0" borderId="0"/>
    <xf numFmtId="43" fontId="19" fillId="0" borderId="0" applyFont="0" applyFill="0" applyBorder="0" applyAlignment="0" applyProtection="0"/>
    <xf numFmtId="42" fontId="19" fillId="0" borderId="0" applyFont="0" applyFill="0" applyBorder="0" applyAlignment="0" applyProtection="0"/>
  </cellStyleXfs>
  <cellXfs count="174">
    <xf numFmtId="0" fontId="0" fillId="0" borderId="0" xfId="0" applyFill="1"/>
    <xf numFmtId="0" fontId="3" fillId="0" borderId="0" xfId="0" applyNumberFormat="1" applyFont="1" applyFill="1" applyAlignment="1"/>
    <xf numFmtId="0" fontId="4" fillId="0" borderId="0" xfId="0" applyFont="1" applyFill="1"/>
    <xf numFmtId="0" fontId="5" fillId="0" borderId="0" xfId="0" applyNumberFormat="1" applyFont="1" applyFill="1" applyAlignment="1">
      <alignment horizontal="centerContinuous"/>
    </xf>
    <xf numFmtId="3" fontId="5" fillId="0" borderId="0" xfId="0" applyNumberFormat="1" applyFont="1" applyFill="1" applyAlignment="1">
      <alignment horizontal="centerContinuous"/>
    </xf>
    <xf numFmtId="0" fontId="6" fillId="0" borderId="0" xfId="0" applyNumberFormat="1" applyFont="1" applyFill="1" applyAlignment="1">
      <alignment horizontal="centerContinuous"/>
    </xf>
    <xf numFmtId="0" fontId="5" fillId="0" borderId="2" xfId="0" applyNumberFormat="1" applyFont="1" applyFill="1" applyBorder="1" applyAlignment="1">
      <alignment horizontal="centerContinuous"/>
    </xf>
    <xf numFmtId="3" fontId="5" fillId="0" borderId="2" xfId="0" applyNumberFormat="1" applyFont="1" applyFill="1" applyBorder="1" applyAlignment="1">
      <alignment horizontal="centerContinuous"/>
    </xf>
    <xf numFmtId="0" fontId="6" fillId="0" borderId="2" xfId="0" applyNumberFormat="1" applyFont="1" applyFill="1" applyBorder="1" applyAlignment="1">
      <alignment horizontal="centerContinuous"/>
    </xf>
    <xf numFmtId="0" fontId="6" fillId="0" borderId="0" xfId="0" applyNumberFormat="1" applyFont="1" applyFill="1" applyAlignment="1"/>
    <xf numFmtId="0" fontId="5" fillId="0" borderId="0" xfId="0" applyNumberFormat="1" applyFont="1" applyFill="1" applyAlignment="1"/>
    <xf numFmtId="3" fontId="8" fillId="0" borderId="3" xfId="0" applyNumberFormat="1" applyFont="1" applyFill="1" applyBorder="1" applyAlignment="1">
      <alignment horizontal="right"/>
    </xf>
    <xf numFmtId="0" fontId="8" fillId="0" borderId="3" xfId="0" applyNumberFormat="1" applyFont="1" applyFill="1" applyBorder="1" applyAlignment="1">
      <alignment horizontal="right"/>
    </xf>
    <xf numFmtId="3" fontId="9" fillId="0" borderId="0" xfId="0" applyNumberFormat="1" applyFont="1" applyFill="1" applyBorder="1" applyAlignment="1">
      <alignment horizontal="right"/>
    </xf>
    <xf numFmtId="0" fontId="8" fillId="0" borderId="0" xfId="0" applyNumberFormat="1" applyFont="1" applyFill="1" applyBorder="1" applyAlignment="1">
      <alignment horizontal="right"/>
    </xf>
    <xf numFmtId="0" fontId="9" fillId="0" borderId="0" xfId="0" applyNumberFormat="1" applyFont="1" applyFill="1" applyAlignment="1"/>
    <xf numFmtId="3" fontId="10" fillId="3" borderId="5" xfId="0" applyNumberFormat="1" applyFont="1" applyFill="1" applyBorder="1" applyAlignment="1">
      <alignment horizontal="right" vertical="center"/>
    </xf>
    <xf numFmtId="0" fontId="8" fillId="0" borderId="5" xfId="0" applyNumberFormat="1" applyFont="1" applyFill="1" applyBorder="1" applyAlignment="1">
      <alignment horizontal="right" vertical="center"/>
    </xf>
    <xf numFmtId="0" fontId="8" fillId="0" borderId="0" xfId="0" applyNumberFormat="1" applyFont="1" applyFill="1" applyAlignment="1"/>
    <xf numFmtId="3" fontId="6" fillId="0" borderId="0" xfId="0" applyNumberFormat="1" applyFont="1" applyFill="1" applyAlignment="1">
      <alignment horizontal="center"/>
    </xf>
    <xf numFmtId="3" fontId="5" fillId="0" borderId="0" xfId="0" applyNumberFormat="1" applyFont="1" applyFill="1" applyAlignment="1"/>
    <xf numFmtId="0" fontId="6" fillId="0" borderId="0" xfId="0" applyNumberFormat="1" applyFont="1" applyFill="1" applyAlignment="1">
      <alignment horizontal="center"/>
    </xf>
    <xf numFmtId="0" fontId="5" fillId="0" borderId="0" xfId="0" applyNumberFormat="1" applyFont="1" applyFill="1" applyAlignment="1">
      <alignment horizontal="center"/>
    </xf>
    <xf numFmtId="3" fontId="6" fillId="0" borderId="0" xfId="0" applyNumberFormat="1" applyFont="1" applyFill="1" applyAlignment="1">
      <alignment horizontal="right"/>
    </xf>
    <xf numFmtId="0" fontId="6" fillId="0" borderId="0" xfId="0" applyNumberFormat="1" applyFont="1" applyFill="1" applyAlignment="1">
      <alignment horizontal="right"/>
    </xf>
    <xf numFmtId="0" fontId="5" fillId="0" borderId="0" xfId="0" applyNumberFormat="1" applyFont="1" applyFill="1" applyAlignment="1">
      <alignment horizontal="right"/>
    </xf>
    <xf numFmtId="0" fontId="6" fillId="0" borderId="0" xfId="0" applyNumberFormat="1" applyFont="1" applyFill="1" applyAlignment="1">
      <alignment horizontal="left"/>
    </xf>
    <xf numFmtId="3" fontId="11" fillId="0" borderId="0" xfId="0" applyNumberFormat="1" applyFont="1" applyFill="1" applyBorder="1" applyAlignment="1">
      <alignment horizontal="center"/>
    </xf>
    <xf numFmtId="0" fontId="11" fillId="0" borderId="0" xfId="0" applyNumberFormat="1" applyFont="1" applyFill="1" applyBorder="1" applyAlignment="1"/>
    <xf numFmtId="0" fontId="12" fillId="0" borderId="0" xfId="0" applyNumberFormat="1" applyFont="1" applyFill="1" applyBorder="1" applyAlignment="1"/>
    <xf numFmtId="3" fontId="6" fillId="0" borderId="0" xfId="0" applyNumberFormat="1" applyFont="1" applyFill="1" applyAlignment="1"/>
    <xf numFmtId="164" fontId="6" fillId="0" borderId="0" xfId="0" applyNumberFormat="1" applyFont="1" applyFill="1" applyAlignment="1"/>
    <xf numFmtId="0" fontId="14" fillId="0" borderId="0" xfId="1" applyFont="1"/>
    <xf numFmtId="3" fontId="5" fillId="0" borderId="0" xfId="0" applyNumberFormat="1" applyFont="1" applyFill="1"/>
    <xf numFmtId="164" fontId="5" fillId="0" borderId="0" xfId="0" applyNumberFormat="1" applyFont="1" applyFill="1" applyAlignment="1"/>
    <xf numFmtId="0" fontId="13" fillId="0" borderId="0" xfId="1" applyFont="1"/>
    <xf numFmtId="3" fontId="5" fillId="0" borderId="0" xfId="1" applyNumberFormat="1" applyFont="1" applyFill="1"/>
    <xf numFmtId="3" fontId="5" fillId="0" borderId="0" xfId="0" applyNumberFormat="1" applyFont="1" applyFill="1" applyAlignment="1">
      <alignment horizontal="right"/>
    </xf>
    <xf numFmtId="164" fontId="5" fillId="0" borderId="0" xfId="0" quotePrefix="1" applyNumberFormat="1" applyFont="1" applyFill="1" applyAlignment="1">
      <alignment horizontal="right"/>
    </xf>
    <xf numFmtId="164" fontId="6" fillId="0" borderId="0" xfId="0" quotePrefix="1" applyNumberFormat="1" applyFont="1" applyFill="1" applyAlignment="1">
      <alignment horizontal="right"/>
    </xf>
    <xf numFmtId="0" fontId="15" fillId="2" borderId="0" xfId="0" applyNumberFormat="1" applyFont="1"/>
    <xf numFmtId="3" fontId="6" fillId="0" borderId="0" xfId="1" applyNumberFormat="1" applyFont="1" applyFill="1"/>
    <xf numFmtId="3" fontId="5" fillId="0" borderId="0" xfId="1" applyNumberFormat="1" applyFont="1" applyFill="1" applyAlignment="1">
      <alignment horizontal="right"/>
    </xf>
    <xf numFmtId="0" fontId="6" fillId="0" borderId="0" xfId="0" applyNumberFormat="1" applyFont="1" applyFill="1" applyAlignment="1">
      <alignment horizontal="left" indent="2"/>
    </xf>
    <xf numFmtId="0" fontId="16" fillId="0" borderId="0" xfId="0" applyNumberFormat="1" applyFont="1" applyFill="1" applyAlignment="1"/>
    <xf numFmtId="3" fontId="6" fillId="0" borderId="0" xfId="0" applyNumberFormat="1" applyFont="1" applyFill="1" applyAlignment="1">
      <alignment vertical="center"/>
    </xf>
    <xf numFmtId="164" fontId="6" fillId="0" borderId="0" xfId="0" applyNumberFormat="1" applyFont="1" applyFill="1" applyBorder="1" applyAlignment="1"/>
    <xf numFmtId="164" fontId="6" fillId="0" borderId="0" xfId="0" applyNumberFormat="1" applyFont="1" applyFill="1" applyBorder="1" applyAlignment="1">
      <alignment horizontal="right"/>
    </xf>
    <xf numFmtId="0" fontId="17" fillId="0" borderId="0" xfId="0" applyNumberFormat="1" applyFont="1" applyFill="1" applyAlignment="1"/>
    <xf numFmtId="3" fontId="12" fillId="0" borderId="0" xfId="0" applyNumberFormat="1" applyFont="1" applyFill="1" applyBorder="1" applyAlignment="1">
      <alignment horizontal="center"/>
    </xf>
    <xf numFmtId="3" fontId="6" fillId="0" borderId="0" xfId="0" applyNumberFormat="1" applyFont="1" applyFill="1"/>
    <xf numFmtId="0" fontId="5" fillId="0" borderId="0" xfId="0" applyNumberFormat="1" applyFont="1" applyFill="1" applyAlignment="1">
      <alignment horizontal="left" indent="1"/>
    </xf>
    <xf numFmtId="3" fontId="13" fillId="0" borderId="0" xfId="1" applyNumberFormat="1" applyFont="1"/>
    <xf numFmtId="0" fontId="5" fillId="0" borderId="0" xfId="0" applyNumberFormat="1" applyFont="1" applyFill="1" applyAlignment="1">
      <alignment horizontal="left"/>
    </xf>
    <xf numFmtId="3" fontId="6" fillId="0" borderId="0" xfId="1" applyNumberFormat="1" applyFont="1" applyFill="1" applyAlignment="1">
      <alignment horizontal="right"/>
    </xf>
    <xf numFmtId="3" fontId="6" fillId="0" borderId="1" xfId="0" applyNumberFormat="1" applyFont="1" applyFill="1" applyBorder="1" applyAlignment="1">
      <alignment horizontal="left"/>
    </xf>
    <xf numFmtId="165" fontId="5" fillId="0" borderId="0" xfId="0" applyNumberFormat="1" applyFont="1" applyFill="1" applyAlignment="1"/>
    <xf numFmtId="37" fontId="5" fillId="0" borderId="0" xfId="0" applyNumberFormat="1" applyFont="1" applyFill="1" applyAlignment="1"/>
    <xf numFmtId="37" fontId="6" fillId="0" borderId="0" xfId="0" applyNumberFormat="1" applyFont="1" applyFill="1" applyAlignment="1"/>
    <xf numFmtId="3" fontId="11" fillId="0" borderId="6" xfId="0" applyNumberFormat="1" applyFont="1" applyFill="1" applyBorder="1" applyAlignment="1">
      <alignment horizontal="center"/>
    </xf>
    <xf numFmtId="0" fontId="11" fillId="0" borderId="6" xfId="0" applyNumberFormat="1" applyFont="1" applyFill="1" applyBorder="1" applyAlignment="1"/>
    <xf numFmtId="3" fontId="5" fillId="0" borderId="0" xfId="0" applyNumberFormat="1" applyFont="1" applyFill="1" applyAlignment="1">
      <alignment wrapText="1"/>
    </xf>
    <xf numFmtId="3" fontId="6" fillId="0" borderId="0" xfId="0" applyNumberFormat="1" applyFont="1" applyFill="1" applyAlignment="1">
      <alignment horizontal="left" wrapText="1"/>
    </xf>
    <xf numFmtId="3" fontId="2" fillId="0" borderId="1" xfId="0" applyNumberFormat="1" applyFont="1" applyFill="1" applyBorder="1" applyAlignment="1">
      <alignment horizontal="left"/>
    </xf>
    <xf numFmtId="0" fontId="7" fillId="0" borderId="3" xfId="0" applyNumberFormat="1" applyFont="1" applyFill="1" applyBorder="1" applyAlignment="1">
      <alignment horizontal="center"/>
    </xf>
    <xf numFmtId="0" fontId="8" fillId="0" borderId="4" xfId="0" applyNumberFormat="1" applyFont="1" applyFill="1" applyBorder="1" applyAlignment="1">
      <alignment horizontal="right" wrapText="1"/>
    </xf>
    <xf numFmtId="0" fontId="8" fillId="0" borderId="0" xfId="0" applyNumberFormat="1" applyFont="1" applyFill="1" applyBorder="1" applyAlignment="1">
      <alignment horizontal="right" wrapText="1"/>
    </xf>
    <xf numFmtId="0" fontId="8" fillId="0" borderId="6" xfId="0" applyNumberFormat="1" applyFont="1" applyFill="1" applyBorder="1" applyAlignment="1">
      <alignment horizontal="right" wrapText="1"/>
    </xf>
    <xf numFmtId="0" fontId="8" fillId="0" borderId="4" xfId="0" applyNumberFormat="1" applyFont="1" applyFill="1" applyBorder="1" applyAlignment="1">
      <alignment horizontal="right"/>
    </xf>
    <xf numFmtId="0" fontId="8" fillId="0" borderId="0" xfId="0" applyNumberFormat="1" applyFont="1" applyFill="1" applyBorder="1" applyAlignment="1">
      <alignment horizontal="right"/>
    </xf>
    <xf numFmtId="0" fontId="5" fillId="0" borderId="0" xfId="3" applyFont="1" applyBorder="1"/>
    <xf numFmtId="3" fontId="20" fillId="0" borderId="0" xfId="0" applyNumberFormat="1" applyFont="1" applyFill="1" applyAlignment="1">
      <alignment horizontal="right"/>
    </xf>
    <xf numFmtId="164" fontId="5" fillId="0" borderId="0" xfId="0" quotePrefix="1" applyNumberFormat="1" applyFont="1" applyFill="1" applyBorder="1" applyAlignment="1">
      <alignment horizontal="right"/>
    </xf>
    <xf numFmtId="164" fontId="5" fillId="0" borderId="0" xfId="0" applyNumberFormat="1" applyFont="1" applyFill="1" applyBorder="1" applyAlignment="1">
      <alignment horizontal="right"/>
    </xf>
    <xf numFmtId="3" fontId="6" fillId="0" borderId="7" xfId="0" applyNumberFormat="1" applyFont="1" applyFill="1" applyBorder="1" applyAlignment="1">
      <alignment horizontal="left" indent="2"/>
    </xf>
    <xf numFmtId="3" fontId="6" fillId="0" borderId="7" xfId="0" applyNumberFormat="1" applyFont="1" applyFill="1" applyBorder="1"/>
    <xf numFmtId="164" fontId="6" fillId="0" borderId="7" xfId="0" applyNumberFormat="1" applyFont="1" applyFill="1" applyBorder="1" applyAlignment="1"/>
    <xf numFmtId="164" fontId="6" fillId="0" borderId="7" xfId="0" applyNumberFormat="1" applyFont="1" applyFill="1" applyBorder="1" applyAlignment="1">
      <alignment horizontal="right"/>
    </xf>
    <xf numFmtId="3" fontId="6" fillId="0" borderId="0" xfId="0" applyNumberFormat="1" applyFont="1" applyFill="1" applyBorder="1" applyAlignment="1"/>
    <xf numFmtId="0" fontId="5" fillId="0" borderId="0" xfId="3" applyFont="1"/>
    <xf numFmtId="0" fontId="5" fillId="0" borderId="8" xfId="3" applyFont="1" applyBorder="1"/>
    <xf numFmtId="0" fontId="20" fillId="0" borderId="8" xfId="3" applyFont="1" applyBorder="1"/>
    <xf numFmtId="0" fontId="21" fillId="0" borderId="8" xfId="3" applyFont="1" applyBorder="1"/>
    <xf numFmtId="0" fontId="6" fillId="0" borderId="0" xfId="3" applyFont="1" applyBorder="1" applyAlignment="1">
      <alignment wrapText="1"/>
    </xf>
    <xf numFmtId="0" fontId="22" fillId="0" borderId="0" xfId="4" applyFont="1"/>
    <xf numFmtId="0" fontId="22" fillId="0" borderId="0" xfId="4" applyFont="1" applyAlignment="1">
      <alignment horizontal="right"/>
    </xf>
    <xf numFmtId="0" fontId="1" fillId="0" borderId="0" xfId="4"/>
    <xf numFmtId="0" fontId="22" fillId="0" borderId="7" xfId="4" applyFont="1" applyBorder="1"/>
    <xf numFmtId="0" fontId="22" fillId="0" borderId="9" xfId="4" applyFont="1" applyBorder="1"/>
    <xf numFmtId="0" fontId="22" fillId="0" borderId="10" xfId="4" applyFont="1" applyBorder="1" applyAlignment="1">
      <alignment horizontal="right"/>
    </xf>
    <xf numFmtId="0" fontId="22" fillId="0" borderId="10" xfId="4" applyFont="1" applyBorder="1"/>
    <xf numFmtId="0" fontId="22" fillId="0" borderId="11" xfId="4" applyFont="1" applyBorder="1"/>
    <xf numFmtId="0" fontId="22" fillId="0" borderId="12" xfId="4" applyFont="1" applyBorder="1"/>
    <xf numFmtId="0" fontId="22" fillId="0" borderId="13" xfId="4" applyFont="1" applyBorder="1"/>
    <xf numFmtId="0" fontId="22" fillId="0" borderId="14" xfId="4" applyFont="1" applyBorder="1" applyAlignment="1">
      <alignment horizontal="right"/>
    </xf>
    <xf numFmtId="0" fontId="22" fillId="0" borderId="14" xfId="4" applyFont="1" applyBorder="1"/>
    <xf numFmtId="0" fontId="22" fillId="0" borderId="15" xfId="4" applyFont="1" applyBorder="1"/>
    <xf numFmtId="0" fontId="22" fillId="0" borderId="16" xfId="4" applyFont="1" applyBorder="1"/>
    <xf numFmtId="0" fontId="22" fillId="0" borderId="17" xfId="4" applyFont="1" applyBorder="1"/>
    <xf numFmtId="0" fontId="22" fillId="0" borderId="18" xfId="4" applyFont="1" applyBorder="1"/>
    <xf numFmtId="0" fontId="22" fillId="0" borderId="0" xfId="4" applyFont="1" applyBorder="1" applyAlignment="1">
      <alignment horizontal="right"/>
    </xf>
    <xf numFmtId="0" fontId="22" fillId="0" borderId="0" xfId="4" applyFont="1" applyBorder="1"/>
    <xf numFmtId="0" fontId="22" fillId="0" borderId="19" xfId="4" applyFont="1" applyBorder="1"/>
    <xf numFmtId="0" fontId="22" fillId="0" borderId="20" xfId="4" applyFont="1" applyBorder="1"/>
    <xf numFmtId="0" fontId="22" fillId="0" borderId="21" xfId="4" applyFont="1" applyBorder="1"/>
    <xf numFmtId="0" fontId="22" fillId="0" borderId="22" xfId="4" applyFont="1" applyBorder="1"/>
    <xf numFmtId="0" fontId="2" fillId="0" borderId="6" xfId="5" applyFont="1" applyBorder="1" applyAlignment="1" applyProtection="1">
      <alignment horizontal="left" vertical="top"/>
    </xf>
    <xf numFmtId="0" fontId="24" fillId="0" borderId="6" xfId="5" applyFont="1" applyBorder="1" applyAlignment="1" applyProtection="1">
      <alignment horizontal="right" vertical="top"/>
    </xf>
    <xf numFmtId="0" fontId="22" fillId="0" borderId="6" xfId="4" applyFont="1" applyBorder="1"/>
    <xf numFmtId="0" fontId="22" fillId="0" borderId="23" xfId="4" applyFont="1" applyBorder="1"/>
    <xf numFmtId="0" fontId="22" fillId="0" borderId="24" xfId="4" applyFont="1" applyBorder="1"/>
    <xf numFmtId="0" fontId="22" fillId="0" borderId="0" xfId="5" applyFont="1" applyBorder="1" applyProtection="1"/>
    <xf numFmtId="0" fontId="22" fillId="0" borderId="20" xfId="5" applyFont="1" applyBorder="1" applyProtection="1"/>
    <xf numFmtId="0" fontId="22" fillId="0" borderId="25" xfId="4" applyFont="1" applyBorder="1"/>
    <xf numFmtId="0" fontId="25" fillId="0" borderId="0" xfId="4" applyFont="1"/>
    <xf numFmtId="0" fontId="25" fillId="0" borderId="26" xfId="4" applyFont="1" applyBorder="1"/>
    <xf numFmtId="0" fontId="25" fillId="0" borderId="17" xfId="4" applyFont="1" applyBorder="1"/>
    <xf numFmtId="0" fontId="25" fillId="0" borderId="0" xfId="4" applyFont="1" applyBorder="1"/>
    <xf numFmtId="0" fontId="11" fillId="0" borderId="0" xfId="5" applyFont="1" applyBorder="1" applyAlignment="1" applyProtection="1">
      <alignment horizontal="right"/>
    </xf>
    <xf numFmtId="0" fontId="26" fillId="0" borderId="0" xfId="5" applyFont="1" applyBorder="1" applyAlignment="1" applyProtection="1">
      <alignment horizontal="right"/>
    </xf>
    <xf numFmtId="0" fontId="18" fillId="0" borderId="0" xfId="5" applyFont="1" applyBorder="1" applyProtection="1"/>
    <xf numFmtId="0" fontId="27" fillId="0" borderId="0" xfId="4" applyFont="1"/>
    <xf numFmtId="0" fontId="27" fillId="0" borderId="0" xfId="5" applyFont="1" applyBorder="1" applyProtection="1"/>
    <xf numFmtId="0" fontId="25" fillId="0" borderId="0" xfId="5" applyFont="1" applyBorder="1" applyProtection="1"/>
    <xf numFmtId="0" fontId="25" fillId="0" borderId="20" xfId="5" applyFont="1" applyBorder="1" applyProtection="1"/>
    <xf numFmtId="0" fontId="25" fillId="0" borderId="25" xfId="4" applyFont="1" applyBorder="1"/>
    <xf numFmtId="0" fontId="25" fillId="0" borderId="0" xfId="5" applyFont="1" applyBorder="1"/>
    <xf numFmtId="0" fontId="25" fillId="0" borderId="20" xfId="5" applyFont="1" applyBorder="1"/>
    <xf numFmtId="0" fontId="22" fillId="0" borderId="26" xfId="4" applyFont="1" applyBorder="1"/>
    <xf numFmtId="0" fontId="28" fillId="0" borderId="0" xfId="5" applyFont="1" applyBorder="1" applyAlignment="1" applyProtection="1">
      <alignment horizontal="right"/>
    </xf>
    <xf numFmtId="0" fontId="28" fillId="0" borderId="0" xfId="5" applyFont="1" applyBorder="1" applyProtection="1"/>
    <xf numFmtId="0" fontId="28" fillId="0" borderId="0" xfId="5" applyFont="1" applyBorder="1"/>
    <xf numFmtId="0" fontId="28" fillId="0" borderId="20" xfId="5" applyFont="1" applyBorder="1"/>
    <xf numFmtId="0" fontId="29" fillId="0" borderId="6" xfId="5" applyFont="1" applyBorder="1" applyAlignment="1" applyProtection="1">
      <alignment horizontal="left" vertical="top"/>
    </xf>
    <xf numFmtId="0" fontId="28" fillId="0" borderId="6" xfId="5" applyFont="1" applyBorder="1" applyProtection="1"/>
    <xf numFmtId="0" fontId="28" fillId="0" borderId="6" xfId="5" applyFont="1" applyBorder="1"/>
    <xf numFmtId="0" fontId="24" fillId="0" borderId="0" xfId="5" applyFont="1" applyBorder="1" applyAlignment="1" applyProtection="1">
      <alignment horizontal="left" vertical="top"/>
    </xf>
    <xf numFmtId="0" fontId="29" fillId="0" borderId="0" xfId="5" applyFont="1" applyBorder="1" applyAlignment="1" applyProtection="1">
      <alignment horizontal="left" vertical="top"/>
    </xf>
    <xf numFmtId="0" fontId="11" fillId="0" borderId="0" xfId="5" applyFont="1" applyBorder="1" applyAlignment="1" applyProtection="1">
      <alignment horizontal="left"/>
    </xf>
    <xf numFmtId="0" fontId="29" fillId="0" borderId="0" xfId="5" applyFont="1" applyBorder="1" applyAlignment="1" applyProtection="1">
      <alignment horizontal="left"/>
    </xf>
    <xf numFmtId="0" fontId="30" fillId="0" borderId="0" xfId="5" applyFont="1" applyBorder="1" applyProtection="1"/>
    <xf numFmtId="0" fontId="25" fillId="0" borderId="0" xfId="5" applyFont="1" applyBorder="1" applyAlignment="1" applyProtection="1">
      <alignment horizontal="right"/>
    </xf>
    <xf numFmtId="0" fontId="2" fillId="0" borderId="0" xfId="5" applyFont="1" applyBorder="1" applyAlignment="1" applyProtection="1">
      <alignment horizontal="left" vertical="top"/>
    </xf>
    <xf numFmtId="0" fontId="31" fillId="0" borderId="0" xfId="5" applyFont="1" applyBorder="1" applyAlignment="1" applyProtection="1">
      <alignment horizontal="right"/>
    </xf>
    <xf numFmtId="0" fontId="25" fillId="0" borderId="0" xfId="5" applyFont="1" applyBorder="1" applyAlignment="1" applyProtection="1"/>
    <xf numFmtId="0" fontId="22" fillId="0" borderId="27" xfId="4" applyFont="1" applyBorder="1"/>
    <xf numFmtId="0" fontId="22" fillId="0" borderId="28" xfId="4" applyFont="1" applyBorder="1"/>
    <xf numFmtId="0" fontId="31" fillId="0" borderId="0" xfId="5" applyFont="1" applyBorder="1" applyProtection="1"/>
    <xf numFmtId="0" fontId="28" fillId="0" borderId="24" xfId="5" applyFont="1" applyBorder="1"/>
    <xf numFmtId="0" fontId="22" fillId="0" borderId="29" xfId="4" applyFont="1" applyBorder="1"/>
    <xf numFmtId="0" fontId="28" fillId="0" borderId="26" xfId="5" applyFont="1" applyBorder="1"/>
    <xf numFmtId="0" fontId="22" fillId="0" borderId="0" xfId="5" applyFont="1" applyBorder="1" applyAlignment="1" applyProtection="1">
      <alignment horizontal="right"/>
    </xf>
    <xf numFmtId="0" fontId="22" fillId="0" borderId="0" xfId="5" applyFont="1" applyBorder="1"/>
    <xf numFmtId="0" fontId="22" fillId="0" borderId="26" xfId="5" applyFont="1" applyBorder="1"/>
    <xf numFmtId="0" fontId="22" fillId="0" borderId="30" xfId="4" applyFont="1" applyBorder="1"/>
    <xf numFmtId="0" fontId="22" fillId="0" borderId="7" xfId="5" applyFont="1" applyBorder="1" applyAlignment="1">
      <alignment horizontal="right"/>
    </xf>
    <xf numFmtId="0" fontId="22" fillId="0" borderId="7" xfId="5" applyFont="1" applyBorder="1"/>
    <xf numFmtId="0" fontId="22" fillId="0" borderId="31" xfId="5" applyFont="1" applyBorder="1"/>
    <xf numFmtId="0" fontId="22" fillId="0" borderId="32" xfId="4" applyFont="1" applyBorder="1"/>
    <xf numFmtId="0" fontId="22" fillId="0" borderId="33" xfId="5" applyFont="1" applyBorder="1" applyAlignment="1">
      <alignment horizontal="right"/>
    </xf>
    <xf numFmtId="0" fontId="22" fillId="0" borderId="33" xfId="5" applyFont="1" applyBorder="1"/>
    <xf numFmtId="0" fontId="22" fillId="0" borderId="34" xfId="5" applyFont="1" applyBorder="1"/>
    <xf numFmtId="0" fontId="22" fillId="0" borderId="18" xfId="5" applyFont="1" applyBorder="1"/>
    <xf numFmtId="49" fontId="32" fillId="0" borderId="0" xfId="4" applyNumberFormat="1" applyFont="1" applyAlignment="1">
      <alignment horizontal="center"/>
    </xf>
    <xf numFmtId="0" fontId="33" fillId="0" borderId="0" xfId="4" applyFont="1" applyAlignment="1">
      <alignment vertical="top" wrapText="1"/>
    </xf>
    <xf numFmtId="0" fontId="34" fillId="0" borderId="0" xfId="4" applyNumberFormat="1" applyFont="1" applyAlignment="1">
      <alignment vertical="top" wrapText="1"/>
    </xf>
    <xf numFmtId="0" fontId="33" fillId="0" borderId="0" xfId="4" applyNumberFormat="1" applyFont="1" applyAlignment="1">
      <alignment vertical="top" wrapText="1"/>
    </xf>
    <xf numFmtId="1" fontId="34" fillId="0" borderId="0" xfId="4" applyNumberFormat="1" applyFont="1" applyAlignment="1">
      <alignment horizontal="left" vertical="top" wrapText="1"/>
    </xf>
    <xf numFmtId="0" fontId="33" fillId="0" borderId="0" xfId="4" applyNumberFormat="1" applyFont="1" applyAlignment="1">
      <alignment horizontal="left" vertical="top" wrapText="1"/>
    </xf>
    <xf numFmtId="0" fontId="35" fillId="0" borderId="0" xfId="4" applyFont="1" applyAlignment="1">
      <alignment horizontal="center" wrapText="1"/>
    </xf>
    <xf numFmtId="0" fontId="36" fillId="0" borderId="0" xfId="4" applyFont="1" applyAlignment="1">
      <alignment horizontal="center" wrapText="1"/>
    </xf>
    <xf numFmtId="49" fontId="6" fillId="0" borderId="0" xfId="4" applyNumberFormat="1" applyFont="1" applyAlignment="1">
      <alignment horizontal="left" wrapText="1"/>
    </xf>
    <xf numFmtId="0" fontId="1" fillId="0" borderId="0" xfId="4" applyNumberFormat="1" applyAlignment="1">
      <alignment wrapText="1"/>
    </xf>
    <xf numFmtId="49" fontId="6" fillId="0" borderId="0" xfId="4" applyNumberFormat="1" applyFont="1" applyAlignment="1">
      <alignment horizontal="left" vertical="top" wrapText="1"/>
    </xf>
  </cellXfs>
  <cellStyles count="8">
    <cellStyle name="Comma 2" xfId="6"/>
    <cellStyle name="Currency [0] 2" xfId="7"/>
    <cellStyle name="Normal" xfId="0" builtinId="0"/>
    <cellStyle name="Normal 2" xfId="4"/>
    <cellStyle name="Normal_graphs" xfId="3"/>
    <cellStyle name="Normal_Sheet1" xfId="5"/>
    <cellStyle name="Normal_Tb 2" xfId="1"/>
    <cellStyle name="s]_x000d__x000a_spooler=yes_x000d__x000a_NetWarn=1_x000d__x000a_NetMessage=Yes_x000d__x000a_run=_x000d__x000a_Beep=yes_x000d__x000a_NullPort=None_x000d__x000a_BorderWidth=3_x000d__x000a_CursorBlinkRate=627_x000d__x000a_DoubleCl"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M-GOA-FILC-2a\Personal_ard$\Mydatafiles\aexel\NEWYEARB\EcoInd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irk.macleod\AppData\Local\Temp\Temp1_ASY%20Updates%20for%20the%20Open%20Government%20Portal%20(2).zip\2b%20%202015%20%20Farm%20Income%201-9\2b%20%202015%20%20Farm%20Income%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irk.macleod\AppData\Local\Temp\Temp1_ASY%20Updates%20for%20the%20Open%20Government%20Portal%20(2).zip\2b%20%202015%20%20Farm%20Income%201-9\Tb%202%20cont%20&amp;%20Fig%20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g 21"/>
      <sheetName val="Tab 10 &amp; 11"/>
      <sheetName val="Tab 12, Fig 5"/>
      <sheetName val="Tab 13"/>
      <sheetName val="Tab 14"/>
      <sheetName val="Fig.6"/>
      <sheetName val="Tab15, Fig 7"/>
      <sheetName val="Tab 16, Fig 8"/>
      <sheetName val="Tab 17, Fig 9"/>
      <sheetName val="Tab 18"/>
      <sheetName val="Tab 19, Fig 10"/>
      <sheetName val="Tab 20"/>
      <sheetName val="Tab21 Fig 11"/>
      <sheetName val="pG 34 BLANK"/>
    </sheetNames>
    <sheetDataSet>
      <sheetData sheetId="0" refreshError="1"/>
      <sheetData sheetId="1" refreshError="1"/>
      <sheetData sheetId="2" refreshError="1"/>
      <sheetData sheetId="3" refreshError="1"/>
      <sheetData sheetId="4" refreshError="1"/>
      <sheetData sheetId="5" refreshError="1"/>
      <sheetData sheetId="6">
        <row r="60">
          <cell r="O60">
            <v>190.3</v>
          </cell>
          <cell r="P60">
            <v>1996</v>
          </cell>
        </row>
        <row r="61">
          <cell r="O61">
            <v>173.7</v>
          </cell>
          <cell r="P61">
            <v>1997</v>
          </cell>
        </row>
        <row r="62">
          <cell r="O62">
            <v>215.7</v>
          </cell>
          <cell r="P62">
            <v>1998</v>
          </cell>
        </row>
        <row r="63">
          <cell r="O63">
            <v>172.3</v>
          </cell>
          <cell r="P63">
            <v>1999</v>
          </cell>
        </row>
        <row r="64">
          <cell r="O64">
            <v>203.2</v>
          </cell>
          <cell r="P64">
            <v>2000</v>
          </cell>
        </row>
        <row r="65">
          <cell r="O65">
            <v>130.6</v>
          </cell>
          <cell r="P65">
            <v>2001</v>
          </cell>
        </row>
        <row r="67">
          <cell r="O67">
            <v>861.9</v>
          </cell>
          <cell r="P67">
            <v>1996</v>
          </cell>
        </row>
        <row r="68">
          <cell r="O68">
            <v>1111.4000000000001</v>
          </cell>
          <cell r="P68">
            <v>1997</v>
          </cell>
        </row>
        <row r="69">
          <cell r="O69">
            <v>1097.2</v>
          </cell>
          <cell r="P69">
            <v>1998</v>
          </cell>
        </row>
        <row r="70">
          <cell r="O70">
            <v>796.3</v>
          </cell>
          <cell r="P70">
            <v>1999</v>
          </cell>
        </row>
        <row r="71">
          <cell r="O71">
            <v>784.6</v>
          </cell>
          <cell r="P71">
            <v>2000</v>
          </cell>
        </row>
        <row r="72">
          <cell r="O72">
            <v>798.2</v>
          </cell>
          <cell r="P72">
            <v>2001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b 1A"/>
      <sheetName val="Tb 1B"/>
      <sheetName val="Fig 1"/>
      <sheetName val="Tb 2 "/>
      <sheetName val="Tb 2 cont &amp; Fig 2 "/>
      <sheetName val="Fig 3,4,5  "/>
      <sheetName val="Tb3"/>
      <sheetName val="Tb 4A"/>
      <sheetName val="Tb 4B"/>
      <sheetName val="Tb 5"/>
      <sheetName val="Tb 6A"/>
      <sheetName val="Tb 6B"/>
      <sheetName val="Tb 6C"/>
      <sheetName val="Tb 7"/>
      <sheetName val="Tb 8"/>
      <sheetName val="Tb 9"/>
    </sheetNames>
    <sheetDataSet>
      <sheetData sheetId="0"/>
      <sheetData sheetId="1"/>
      <sheetData sheetId="2"/>
      <sheetData sheetId="3"/>
      <sheetData sheetId="4"/>
      <sheetData sheetId="5">
        <row r="21">
          <cell r="D21">
            <v>13554060</v>
          </cell>
          <cell r="H21">
            <v>59430885</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2 cont &amp; Fig 2 "/>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39997558519241921"/>
  </sheetPr>
  <dimension ref="A1:CZ109"/>
  <sheetViews>
    <sheetView tabSelected="1" zoomScale="120" zoomScaleNormal="120" workbookViewId="0">
      <selection activeCell="E87" sqref="E87"/>
    </sheetView>
  </sheetViews>
  <sheetFormatPr defaultColWidth="10.53515625" defaultRowHeight="10.9" customHeight="1"/>
  <cols>
    <col min="1" max="1" width="16.3046875" style="10" customWidth="1"/>
    <col min="2" max="2" width="6.69140625" style="10" customWidth="1"/>
    <col min="3" max="3" width="6.69140625" style="20" customWidth="1"/>
    <col min="4" max="4" width="5.23046875" style="9" customWidth="1"/>
    <col min="5" max="5" width="6.69140625" style="10" customWidth="1"/>
    <col min="6" max="6" width="8.07421875" style="10" customWidth="1"/>
    <col min="7" max="7" width="6.69140625" style="20" customWidth="1"/>
    <col min="8" max="8" width="5.3046875" style="9" customWidth="1"/>
    <col min="9" max="9" width="6.69140625" style="10" customWidth="1"/>
    <col min="10" max="10" width="9.69140625" style="9" customWidth="1"/>
    <col min="11" max="11" width="7.69140625" style="10" customWidth="1"/>
    <col min="12" max="12" width="22.3046875" style="10" customWidth="1"/>
    <col min="13" max="13" width="7.69140625" style="10" customWidth="1"/>
    <col min="14" max="16384" width="10.53515625" style="10"/>
  </cols>
  <sheetData>
    <row r="1" spans="1:103" s="1" customFormat="1" ht="39.65" customHeight="1" thickBot="1">
      <c r="A1" s="63" t="s">
        <v>0</v>
      </c>
      <c r="B1" s="63"/>
      <c r="C1" s="63"/>
      <c r="D1" s="63"/>
      <c r="E1" s="63"/>
      <c r="F1" s="63"/>
      <c r="G1" s="63"/>
      <c r="H1" s="63"/>
      <c r="I1" s="63"/>
      <c r="J1" s="63"/>
      <c r="M1" s="2"/>
    </row>
    <row r="2" spans="1:103" ht="6" customHeight="1" thickTop="1">
      <c r="A2" s="3"/>
      <c r="B2" s="3"/>
      <c r="C2" s="4"/>
      <c r="D2" s="5"/>
      <c r="E2" s="3"/>
      <c r="F2" s="6"/>
      <c r="G2" s="7"/>
      <c r="H2" s="8"/>
      <c r="I2" s="6"/>
    </row>
    <row r="3" spans="1:103" ht="17.25" customHeight="1">
      <c r="A3" s="9"/>
      <c r="B3" s="64" t="s">
        <v>1</v>
      </c>
      <c r="C3" s="64"/>
      <c r="D3" s="64"/>
      <c r="E3" s="64"/>
      <c r="F3" s="64" t="s">
        <v>2</v>
      </c>
      <c r="G3" s="64"/>
      <c r="H3" s="64"/>
      <c r="I3" s="64"/>
      <c r="J3" s="65" t="s">
        <v>3</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row>
    <row r="4" spans="1:103" ht="12" customHeight="1">
      <c r="A4" s="9" t="s">
        <v>4</v>
      </c>
      <c r="B4" s="11" t="s">
        <v>5</v>
      </c>
      <c r="C4" s="11" t="s">
        <v>6</v>
      </c>
      <c r="D4" s="12"/>
      <c r="E4" s="68" t="s">
        <v>7</v>
      </c>
      <c r="F4" s="11" t="s">
        <v>5</v>
      </c>
      <c r="G4" s="11" t="s">
        <v>6</v>
      </c>
      <c r="H4" s="12"/>
      <c r="I4" s="68" t="s">
        <v>7</v>
      </c>
      <c r="J4" s="6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row>
    <row r="5" spans="1:103" ht="3" customHeight="1">
      <c r="A5" s="9"/>
      <c r="B5" s="13"/>
      <c r="C5" s="13"/>
      <c r="D5" s="14"/>
      <c r="E5" s="69"/>
      <c r="F5" s="13"/>
      <c r="G5" s="13"/>
      <c r="H5" s="14"/>
      <c r="I5" s="69"/>
      <c r="J5" s="6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row>
    <row r="6" spans="1:103" s="15" customFormat="1" ht="12" customHeight="1">
      <c r="B6" s="16" t="s">
        <v>8</v>
      </c>
      <c r="C6" s="16" t="s">
        <v>8</v>
      </c>
      <c r="D6" s="16" t="s">
        <v>9</v>
      </c>
      <c r="E6" s="17">
        <v>2015</v>
      </c>
      <c r="F6" s="16" t="s">
        <v>8</v>
      </c>
      <c r="G6" s="16" t="s">
        <v>8</v>
      </c>
      <c r="H6" s="16" t="s">
        <v>9</v>
      </c>
      <c r="I6" s="17">
        <v>2015</v>
      </c>
      <c r="J6" s="67"/>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row>
    <row r="7" spans="1:103" ht="3" customHeight="1">
      <c r="A7" s="9"/>
      <c r="B7" s="19"/>
      <c r="D7" s="21"/>
      <c r="E7" s="22"/>
      <c r="F7" s="21"/>
      <c r="G7" s="23"/>
      <c r="H7" s="24"/>
      <c r="I7" s="25"/>
      <c r="J7" s="26"/>
    </row>
    <row r="8" spans="1:103" ht="11.5" customHeight="1">
      <c r="B8" s="59" t="s">
        <v>10</v>
      </c>
      <c r="C8" s="60"/>
      <c r="D8" s="60"/>
      <c r="E8" s="60"/>
      <c r="F8" s="60"/>
      <c r="G8" s="60"/>
      <c r="H8" s="60"/>
      <c r="I8" s="60"/>
      <c r="J8" s="60"/>
    </row>
    <row r="9" spans="1:103" ht="3" customHeight="1">
      <c r="B9" s="27"/>
      <c r="C9" s="28"/>
      <c r="D9" s="29"/>
      <c r="E9" s="28"/>
      <c r="F9" s="28"/>
      <c r="G9" s="28"/>
      <c r="H9" s="29"/>
      <c r="I9" s="28"/>
      <c r="J9" s="29"/>
    </row>
    <row r="10" spans="1:103" s="9" customFormat="1" ht="10.15" customHeight="1">
      <c r="A10" s="9" t="s">
        <v>11</v>
      </c>
      <c r="B10" s="30">
        <f>SUM(B11:B20)</f>
        <v>4937351</v>
      </c>
      <c r="C10" s="30">
        <f>SUM(C11:C20)</f>
        <v>4952579</v>
      </c>
      <c r="D10" s="31">
        <f>(C10-B10)/B10*100</f>
        <v>0.30842449726584154</v>
      </c>
      <c r="E10" s="31">
        <f>+(C10*100)/'[2]Tb 2 cont &amp; Fig 2 '!D$21</f>
        <v>36.539450172125548</v>
      </c>
      <c r="F10" s="30">
        <f>SUM(F11:F20)</f>
        <v>19843966</v>
      </c>
      <c r="G10" s="30">
        <f>SUM(G11:G20)</f>
        <v>19909973</v>
      </c>
      <c r="H10" s="31">
        <f>(G10-F10)/F10*100</f>
        <v>0.33263008009588402</v>
      </c>
      <c r="I10" s="31">
        <f>+(G10*100)/'[2]Tb 2 cont &amp; Fig 2 '!H$21</f>
        <v>33.501054207757463</v>
      </c>
      <c r="J10" s="31">
        <f t="shared" ref="J10:J17" si="0">(C10/G10)*100</f>
        <v>24.874865475709083</v>
      </c>
      <c r="L10" s="32"/>
      <c r="M10" s="32"/>
      <c r="N10" s="32"/>
      <c r="O10" s="32"/>
      <c r="P10" s="32"/>
    </row>
    <row r="11" spans="1:103" ht="10.15" customHeight="1">
      <c r="A11" s="10" t="s">
        <v>12</v>
      </c>
      <c r="B11" s="33">
        <v>1916080</v>
      </c>
      <c r="C11" s="20">
        <v>2036535</v>
      </c>
      <c r="D11" s="34">
        <f t="shared" ref="D11:D47" si="1">(C11-B11)/B11*100</f>
        <v>6.2865329213811538</v>
      </c>
      <c r="E11" s="34">
        <f>+(C11*100)/'[2]Tb 2 cont &amp; Fig 2 '!D$21</f>
        <v>15.025276559200712</v>
      </c>
      <c r="F11" s="33">
        <v>6242726</v>
      </c>
      <c r="G11" s="20">
        <v>6396985</v>
      </c>
      <c r="H11" s="34">
        <f t="shared" ref="H11:H48" si="2">(G11-F11)/F11*100</f>
        <v>2.4710198717675578</v>
      </c>
      <c r="I11" s="34">
        <f>+(G11*100)/'[2]Tb 2 cont &amp; Fig 2 '!H$21</f>
        <v>10.763738416481599</v>
      </c>
      <c r="J11" s="34">
        <f t="shared" si="0"/>
        <v>31.835857048281341</v>
      </c>
      <c r="L11" s="35"/>
      <c r="M11" s="35"/>
      <c r="N11" s="35"/>
      <c r="O11" s="35"/>
      <c r="P11" s="35"/>
    </row>
    <row r="12" spans="1:103" ht="10.15" customHeight="1">
      <c r="A12" s="10" t="s">
        <v>13</v>
      </c>
      <c r="B12" s="36">
        <v>34294</v>
      </c>
      <c r="C12" s="20">
        <v>37878</v>
      </c>
      <c r="D12" s="34">
        <f t="shared" si="1"/>
        <v>10.450807721467312</v>
      </c>
      <c r="E12" s="34">
        <f>+(C12*100)/'[2]Tb 2 cont &amp; Fig 2 '!D$21</f>
        <v>0.27945870093536551</v>
      </c>
      <c r="F12" s="36">
        <v>450852</v>
      </c>
      <c r="G12" s="20">
        <v>502274</v>
      </c>
      <c r="H12" s="34">
        <f t="shared" si="2"/>
        <v>11.405516666223061</v>
      </c>
      <c r="I12" s="34">
        <f>+(G12*100)/'[2]Tb 2 cont &amp; Fig 2 '!H$21</f>
        <v>0.84513969462174421</v>
      </c>
      <c r="J12" s="34">
        <f t="shared" si="0"/>
        <v>7.5413021577863875</v>
      </c>
      <c r="L12" s="35"/>
      <c r="M12" s="35"/>
      <c r="N12" s="35"/>
      <c r="O12" s="35"/>
      <c r="P12" s="35"/>
    </row>
    <row r="13" spans="1:103" ht="10.15" customHeight="1">
      <c r="A13" s="10" t="s">
        <v>14</v>
      </c>
      <c r="B13" s="33">
        <v>310215</v>
      </c>
      <c r="C13" s="20">
        <v>262836</v>
      </c>
      <c r="D13" s="34">
        <f t="shared" si="1"/>
        <v>-15.272955853198589</v>
      </c>
      <c r="E13" s="34">
        <f>+(C13*100)/'[2]Tb 2 cont &amp; Fig 2 '!D$21</f>
        <v>1.9391680426381468</v>
      </c>
      <c r="F13" s="33">
        <v>743257</v>
      </c>
      <c r="G13" s="20">
        <v>657735</v>
      </c>
      <c r="H13" s="34">
        <f t="shared" si="2"/>
        <v>-11.506383390940146</v>
      </c>
      <c r="I13" s="34">
        <f>+(G13*100)/'[2]Tb 2 cont &amp; Fig 2 '!H$21</f>
        <v>1.106722539972272</v>
      </c>
      <c r="J13" s="34">
        <f t="shared" si="0"/>
        <v>39.960774476042779</v>
      </c>
      <c r="L13" s="35"/>
      <c r="M13" s="35"/>
      <c r="N13" s="35"/>
      <c r="O13" s="35"/>
      <c r="P13" s="35"/>
    </row>
    <row r="14" spans="1:103" ht="10.15" customHeight="1">
      <c r="A14" s="10" t="s">
        <v>15</v>
      </c>
      <c r="B14" s="36">
        <v>3579</v>
      </c>
      <c r="C14" s="20">
        <v>4096</v>
      </c>
      <c r="D14" s="34">
        <f t="shared" si="1"/>
        <v>14.445375803297011</v>
      </c>
      <c r="E14" s="34">
        <f>+(C14*100)/'[2]Tb 2 cont &amp; Fig 2 '!D$21</f>
        <v>3.0219727520757619E-2</v>
      </c>
      <c r="F14" s="36">
        <v>33349</v>
      </c>
      <c r="G14" s="20">
        <v>34311</v>
      </c>
      <c r="H14" s="34">
        <f t="shared" si="2"/>
        <v>2.8846442172179074</v>
      </c>
      <c r="I14" s="34">
        <f>+(G14*100)/'[2]Tb 2 cont &amp; Fig 2 '!H$21</f>
        <v>5.7732608222139041E-2</v>
      </c>
      <c r="J14" s="34">
        <f t="shared" si="0"/>
        <v>11.937862493078022</v>
      </c>
      <c r="L14" s="35"/>
      <c r="M14" s="35"/>
      <c r="N14" s="35"/>
      <c r="O14" s="35"/>
      <c r="P14" s="35"/>
    </row>
    <row r="15" spans="1:103" ht="10.15" customHeight="1">
      <c r="A15" s="10" t="s">
        <v>16</v>
      </c>
      <c r="B15" s="36">
        <v>8772</v>
      </c>
      <c r="C15" s="20">
        <v>10623</v>
      </c>
      <c r="D15" s="34">
        <f t="shared" si="1"/>
        <v>21.101231190150479</v>
      </c>
      <c r="E15" s="34">
        <f>+(C15*100)/'[2]Tb 2 cont &amp; Fig 2 '!D$21</f>
        <v>7.8375040393800818E-2</v>
      </c>
      <c r="F15" s="36">
        <v>1967185</v>
      </c>
      <c r="G15" s="20">
        <v>1854281</v>
      </c>
      <c r="H15" s="34">
        <f t="shared" si="2"/>
        <v>-5.7393686918108875</v>
      </c>
      <c r="I15" s="34">
        <f>+(G15*100)/'[2]Tb 2 cont &amp; Fig 2 '!H$21</f>
        <v>3.1200629100508936</v>
      </c>
      <c r="J15" s="34">
        <f t="shared" si="0"/>
        <v>0.57289051659376333</v>
      </c>
      <c r="L15" s="35"/>
      <c r="M15" s="35"/>
      <c r="N15" s="35"/>
      <c r="O15" s="35"/>
      <c r="P15" s="35"/>
    </row>
    <row r="16" spans="1:103" ht="10.15" customHeight="1">
      <c r="A16" s="10" t="s">
        <v>17</v>
      </c>
      <c r="B16" s="36">
        <v>29691</v>
      </c>
      <c r="C16" s="20">
        <v>31401</v>
      </c>
      <c r="D16" s="34">
        <f t="shared" si="1"/>
        <v>5.7593210063655658</v>
      </c>
      <c r="E16" s="34">
        <f>+(C16*100)/'[2]Tb 2 cont &amp; Fig 2 '!D$21</f>
        <v>0.23167228122053465</v>
      </c>
      <c r="F16" s="36">
        <v>347805</v>
      </c>
      <c r="G16" s="20">
        <v>315903</v>
      </c>
      <c r="H16" s="34">
        <f t="shared" si="2"/>
        <v>-9.1723810756027095</v>
      </c>
      <c r="I16" s="34">
        <f>+(G16*100)/'[2]Tb 2 cont &amp; Fig 2 '!H$21</f>
        <v>0.53154685480453467</v>
      </c>
      <c r="J16" s="34">
        <f t="shared" si="0"/>
        <v>9.9400765424829771</v>
      </c>
      <c r="L16" s="35"/>
      <c r="M16" s="35"/>
      <c r="N16" s="35"/>
      <c r="O16" s="35"/>
      <c r="P16" s="35"/>
    </row>
    <row r="17" spans="1:18" ht="10.15" customHeight="1">
      <c r="A17" s="10" t="s">
        <v>18</v>
      </c>
      <c r="B17" s="36">
        <v>2541087</v>
      </c>
      <c r="C17" s="20">
        <v>2612856</v>
      </c>
      <c r="D17" s="34">
        <f t="shared" si="1"/>
        <v>2.8243424959476005</v>
      </c>
      <c r="E17" s="34">
        <f>+(C17*100)/'[2]Tb 2 cont &amp; Fig 2 '!D$21</f>
        <v>19.277294035882974</v>
      </c>
      <c r="F17" s="36">
        <v>7367227</v>
      </c>
      <c r="G17" s="20">
        <v>7995287</v>
      </c>
      <c r="H17" s="34">
        <f t="shared" si="2"/>
        <v>8.5250529133960438</v>
      </c>
      <c r="I17" s="34">
        <f>+(G17*100)/'[2]Tb 2 cont &amp; Fig 2 '!H$21</f>
        <v>13.453084200243694</v>
      </c>
      <c r="J17" s="34">
        <f t="shared" si="0"/>
        <v>32.679952577061961</v>
      </c>
      <c r="L17" s="35"/>
      <c r="M17" s="35"/>
      <c r="N17" s="35"/>
      <c r="O17" s="35"/>
      <c r="P17" s="35"/>
    </row>
    <row r="18" spans="1:18" ht="10.15" customHeight="1">
      <c r="A18" s="10" t="s">
        <v>19</v>
      </c>
      <c r="B18" s="37" t="s">
        <v>20</v>
      </c>
      <c r="C18" s="37" t="s">
        <v>20</v>
      </c>
      <c r="D18" s="38" t="s">
        <v>21</v>
      </c>
      <c r="E18" s="38" t="s">
        <v>21</v>
      </c>
      <c r="F18" s="36">
        <v>2291096</v>
      </c>
      <c r="G18" s="20">
        <v>2389026</v>
      </c>
      <c r="H18" s="34">
        <f t="shared" si="2"/>
        <v>4.2743734876233912</v>
      </c>
      <c r="I18" s="34">
        <f>+(G18*100)/'[2]Tb 2 cont &amp; Fig 2 '!H$21</f>
        <v>4.019839179578093</v>
      </c>
      <c r="J18" s="38" t="s">
        <v>21</v>
      </c>
      <c r="L18" s="35"/>
      <c r="M18" s="35"/>
      <c r="N18" s="35"/>
      <c r="O18" s="35"/>
      <c r="P18" s="35"/>
    </row>
    <row r="19" spans="1:18" ht="10.15" customHeight="1">
      <c r="A19" s="10" t="s">
        <v>22</v>
      </c>
      <c r="B19" s="36">
        <v>-460410</v>
      </c>
      <c r="C19" s="20">
        <v>-504439</v>
      </c>
      <c r="D19" s="38" t="s">
        <v>21</v>
      </c>
      <c r="E19" s="38" t="s">
        <v>21</v>
      </c>
      <c r="F19" s="36">
        <v>-1707724</v>
      </c>
      <c r="G19" s="20">
        <v>-1961549</v>
      </c>
      <c r="H19" s="38" t="s">
        <v>21</v>
      </c>
      <c r="I19" s="38" t="s">
        <v>21</v>
      </c>
      <c r="J19" s="38" t="s">
        <v>21</v>
      </c>
      <c r="L19" s="35"/>
      <c r="M19" s="35"/>
      <c r="N19" s="35"/>
      <c r="O19" s="35"/>
      <c r="P19" s="35"/>
    </row>
    <row r="20" spans="1:18" ht="10.15" customHeight="1">
      <c r="A20" s="10" t="s">
        <v>23</v>
      </c>
      <c r="B20" s="36">
        <v>554043</v>
      </c>
      <c r="C20" s="20">
        <v>460793</v>
      </c>
      <c r="D20" s="34">
        <f t="shared" si="1"/>
        <v>-16.83082360033427</v>
      </c>
      <c r="E20" s="34">
        <f>+(C20*100)/'[2]Tb 2 cont &amp; Fig 2 '!D$21</f>
        <v>3.3996677010430822</v>
      </c>
      <c r="F20" s="36">
        <v>2108193</v>
      </c>
      <c r="G20" s="20">
        <v>1725720</v>
      </c>
      <c r="H20" s="34">
        <f t="shared" si="2"/>
        <v>-18.142219426779238</v>
      </c>
      <c r="I20" s="34">
        <f>+(G20*100)/'[2]Tb 2 cont &amp; Fig 2 '!H$21</f>
        <v>2.90374272568884</v>
      </c>
      <c r="J20" s="34">
        <f t="shared" ref="J20:J40" si="3">(C20/G20)*100</f>
        <v>26.701492710289038</v>
      </c>
      <c r="L20" s="35"/>
      <c r="M20" s="35"/>
      <c r="N20" s="35"/>
      <c r="O20" s="35"/>
      <c r="P20" s="35"/>
    </row>
    <row r="21" spans="1:18" s="9" customFormat="1" ht="10.15" customHeight="1">
      <c r="A21" s="9" t="s">
        <v>24</v>
      </c>
      <c r="B21" s="30">
        <f>+B22+B27</f>
        <v>410836</v>
      </c>
      <c r="C21" s="30">
        <f>+C22+C27</f>
        <v>509910</v>
      </c>
      <c r="D21" s="31">
        <f t="shared" si="1"/>
        <v>24.115218724746615</v>
      </c>
      <c r="E21" s="31">
        <f>+(C21*100)/'[2]Tb 2 cont &amp; Fig 2 '!D$21</f>
        <v>3.762046206081425</v>
      </c>
      <c r="F21" s="30">
        <f>+F22+F27+F28+F29</f>
        <v>2319859</v>
      </c>
      <c r="G21" s="30">
        <f>+G22+G27+G28+G29</f>
        <v>3540821</v>
      </c>
      <c r="H21" s="31">
        <f t="shared" si="2"/>
        <v>52.63087110035567</v>
      </c>
      <c r="I21" s="31">
        <f>+(G21*100)/'[2]Tb 2 cont &amp; Fig 2 '!H$21</f>
        <v>5.9578803176160005</v>
      </c>
      <c r="J21" s="31">
        <f t="shared" si="3"/>
        <v>14.40089741898842</v>
      </c>
      <c r="L21" s="32"/>
      <c r="M21" s="32"/>
      <c r="N21" s="32"/>
      <c r="O21" s="32"/>
      <c r="P21" s="32"/>
    </row>
    <row r="22" spans="1:18" ht="10.15" customHeight="1">
      <c r="A22" s="10" t="s">
        <v>25</v>
      </c>
      <c r="B22" s="20">
        <f>SUM(B23:B26)</f>
        <v>385467</v>
      </c>
      <c r="C22" s="20">
        <f>SUM(C23:C26)</f>
        <v>484122</v>
      </c>
      <c r="D22" s="34">
        <f t="shared" si="1"/>
        <v>25.593630583162764</v>
      </c>
      <c r="E22" s="34">
        <f>+(C22*100)/'[2]Tb 2 cont &amp; Fig 2 '!D$21</f>
        <v>3.5717858708018113</v>
      </c>
      <c r="F22" s="20">
        <f>SUM(F23:F26)</f>
        <v>2111502</v>
      </c>
      <c r="G22" s="20">
        <f>SUM(G23:G26)</f>
        <v>3365525</v>
      </c>
      <c r="H22" s="34">
        <f t="shared" si="2"/>
        <v>59.39009292910923</v>
      </c>
      <c r="I22" s="34">
        <f>+(G22*100)/'[2]Tb 2 cont &amp; Fig 2 '!H$21</f>
        <v>5.6629225696369829</v>
      </c>
      <c r="J22" s="34">
        <f t="shared" si="3"/>
        <v>14.38473937944303</v>
      </c>
      <c r="L22" s="35"/>
      <c r="M22" s="35"/>
      <c r="N22" s="35"/>
      <c r="O22" s="35"/>
      <c r="P22" s="35"/>
    </row>
    <row r="23" spans="1:18" ht="10.15" customHeight="1">
      <c r="A23" s="10" t="s">
        <v>26</v>
      </c>
      <c r="B23" s="36">
        <v>49078</v>
      </c>
      <c r="C23" s="20">
        <v>106854</v>
      </c>
      <c r="D23" s="34">
        <f t="shared" si="1"/>
        <v>117.72280859040711</v>
      </c>
      <c r="E23" s="34">
        <f>+(C23*100)/'[2]Tb 2 cont &amp; Fig 2 '!D$21</f>
        <v>0.78835419055249867</v>
      </c>
      <c r="F23" s="36">
        <v>1070718</v>
      </c>
      <c r="G23" s="20">
        <v>2249617</v>
      </c>
      <c r="H23" s="34">
        <f t="shared" si="2"/>
        <v>110.1035940368986</v>
      </c>
      <c r="I23" s="34">
        <f>+(G23*100)/'[2]Tb 2 cont &amp; Fig 2 '!H$21</f>
        <v>3.7852658596620259</v>
      </c>
      <c r="J23" s="34">
        <f t="shared" si="3"/>
        <v>4.7498752009786553</v>
      </c>
      <c r="L23" s="35"/>
      <c r="M23" s="35"/>
      <c r="N23" s="35"/>
      <c r="O23" s="35"/>
      <c r="P23" s="35"/>
    </row>
    <row r="24" spans="1:18" ht="10.15" customHeight="1">
      <c r="A24" s="10" t="s">
        <v>27</v>
      </c>
      <c r="B24" s="36">
        <v>27717</v>
      </c>
      <c r="C24" s="20">
        <v>25806</v>
      </c>
      <c r="D24" s="34">
        <f t="shared" si="1"/>
        <v>-6.894685572031606</v>
      </c>
      <c r="E24" s="34">
        <f>+(C24*100)/'[2]Tb 2 cont &amp; Fig 2 '!D$21</f>
        <v>0.19039313681657008</v>
      </c>
      <c r="F24" s="36">
        <v>182045</v>
      </c>
      <c r="G24" s="20">
        <v>187972</v>
      </c>
      <c r="H24" s="34">
        <f t="shared" si="2"/>
        <v>3.2557884039660521</v>
      </c>
      <c r="I24" s="34">
        <f>+(G24*100)/'[2]Tb 2 cont &amp; Fig 2 '!H$21</f>
        <v>0.31628672532808488</v>
      </c>
      <c r="J24" s="34">
        <f t="shared" si="3"/>
        <v>13.728640435809588</v>
      </c>
      <c r="L24" s="35"/>
      <c r="M24" s="35"/>
      <c r="N24" s="35"/>
      <c r="O24" s="35"/>
      <c r="P24" s="35"/>
    </row>
    <row r="25" spans="1:18" ht="10.15" customHeight="1">
      <c r="A25" s="10" t="s">
        <v>28</v>
      </c>
      <c r="B25" s="36">
        <v>306838</v>
      </c>
      <c r="C25" s="20">
        <v>348018</v>
      </c>
      <c r="D25" s="34">
        <f t="shared" si="1"/>
        <v>13.42076274776918</v>
      </c>
      <c r="E25" s="34">
        <f>+(C25*100)/'[2]Tb 2 cont &amp; Fig 2 '!D$21</f>
        <v>2.5676291826950743</v>
      </c>
      <c r="F25" s="36">
        <v>831854</v>
      </c>
      <c r="G25" s="20">
        <v>873501</v>
      </c>
      <c r="H25" s="34">
        <f t="shared" si="2"/>
        <v>5.0065275877738156</v>
      </c>
      <c r="I25" s="34">
        <f>+(G25*100)/'[2]Tb 2 cont &amp; Fig 2 '!H$21</f>
        <v>1.4697761946503067</v>
      </c>
      <c r="J25" s="34">
        <f t="shared" si="3"/>
        <v>39.841740307108978</v>
      </c>
      <c r="L25" s="35"/>
      <c r="M25" s="35"/>
      <c r="N25" s="35"/>
      <c r="O25" s="35"/>
      <c r="P25" s="35"/>
    </row>
    <row r="26" spans="1:18" ht="10.15" customHeight="1">
      <c r="A26" s="10" t="s">
        <v>29</v>
      </c>
      <c r="B26" s="36">
        <v>1834</v>
      </c>
      <c r="C26" s="20">
        <v>3444</v>
      </c>
      <c r="D26" s="34">
        <f t="shared" si="1"/>
        <v>87.786259541984734</v>
      </c>
      <c r="E26" s="34">
        <f>+(C26*100)/'[2]Tb 2 cont &amp; Fig 2 '!D$21</f>
        <v>2.5409360737668269E-2</v>
      </c>
      <c r="F26" s="36">
        <v>26885</v>
      </c>
      <c r="G26" s="20">
        <v>54435</v>
      </c>
      <c r="H26" s="34">
        <f t="shared" si="2"/>
        <v>102.47349823321554</v>
      </c>
      <c r="I26" s="34">
        <f>+(G26*100)/'[2]Tb 2 cont &amp; Fig 2 '!H$21</f>
        <v>9.1593789996564923E-2</v>
      </c>
      <c r="J26" s="34">
        <f t="shared" si="3"/>
        <v>6.3268117938826123</v>
      </c>
      <c r="L26" s="35"/>
      <c r="M26" s="35"/>
      <c r="N26" s="35"/>
      <c r="O26" s="35"/>
      <c r="P26" s="35"/>
    </row>
    <row r="27" spans="1:18" ht="10.15" customHeight="1">
      <c r="A27" s="10" t="s">
        <v>30</v>
      </c>
      <c r="B27" s="36">
        <v>25369</v>
      </c>
      <c r="C27" s="20">
        <v>25788</v>
      </c>
      <c r="D27" s="34">
        <f t="shared" si="1"/>
        <v>1.6516220584177539</v>
      </c>
      <c r="E27" s="34">
        <f>+(C27*100)/'[2]Tb 2 cont &amp; Fig 2 '!D$21</f>
        <v>0.19026033527961364</v>
      </c>
      <c r="F27" s="36">
        <v>97324</v>
      </c>
      <c r="G27" s="20">
        <v>99543</v>
      </c>
      <c r="H27" s="34">
        <f t="shared" si="2"/>
        <v>2.2800131519460769</v>
      </c>
      <c r="I27" s="34">
        <f>+(G27*100)/'[2]Tb 2 cont &amp; Fig 2 '!H$21</f>
        <v>0.16749371980578784</v>
      </c>
      <c r="J27" s="34">
        <f t="shared" si="3"/>
        <v>25.906392212410719</v>
      </c>
      <c r="L27" s="35"/>
      <c r="M27" s="35"/>
      <c r="N27" s="35"/>
      <c r="O27" s="35"/>
      <c r="P27" s="35"/>
    </row>
    <row r="28" spans="1:18" ht="10.15" customHeight="1">
      <c r="A28" s="10" t="s">
        <v>31</v>
      </c>
      <c r="B28" s="37" t="s">
        <v>20</v>
      </c>
      <c r="C28" s="37" t="s">
        <v>20</v>
      </c>
      <c r="D28" s="38" t="s">
        <v>21</v>
      </c>
      <c r="E28" s="38" t="s">
        <v>21</v>
      </c>
      <c r="F28" s="36">
        <v>27279</v>
      </c>
      <c r="G28" s="20">
        <v>13036</v>
      </c>
      <c r="H28" s="34">
        <f t="shared" si="2"/>
        <v>-52.212324498698635</v>
      </c>
      <c r="I28" s="34">
        <f>+(G28*100)/'[2]Tb 2 cont &amp; Fig 2 '!H$21</f>
        <v>2.1934722997983287E-2</v>
      </c>
      <c r="J28" s="38" t="s">
        <v>21</v>
      </c>
      <c r="L28" s="39"/>
      <c r="M28" s="35"/>
      <c r="N28" s="35"/>
      <c r="O28" s="40"/>
      <c r="P28" s="40"/>
      <c r="Q28" s="40"/>
      <c r="R28" s="40"/>
    </row>
    <row r="29" spans="1:18" ht="10.15" customHeight="1">
      <c r="A29" s="10" t="s">
        <v>32</v>
      </c>
      <c r="B29" s="37" t="s">
        <v>20</v>
      </c>
      <c r="C29" s="37" t="s">
        <v>20</v>
      </c>
      <c r="D29" s="38" t="s">
        <v>21</v>
      </c>
      <c r="E29" s="38" t="s">
        <v>21</v>
      </c>
      <c r="F29" s="36">
        <v>83754</v>
      </c>
      <c r="G29" s="20">
        <v>62717</v>
      </c>
      <c r="H29" s="34">
        <f t="shared" si="2"/>
        <v>-25.117606323280086</v>
      </c>
      <c r="I29" s="34">
        <f>+(G29*100)/'[2]Tb 2 cont &amp; Fig 2 '!H$21</f>
        <v>0.10552930517524685</v>
      </c>
      <c r="J29" s="38" t="s">
        <v>21</v>
      </c>
      <c r="L29" s="35"/>
      <c r="M29" s="35"/>
      <c r="N29" s="35"/>
      <c r="O29" s="40"/>
      <c r="P29" s="40"/>
      <c r="Q29" s="40"/>
      <c r="R29" s="40"/>
    </row>
    <row r="30" spans="1:18" s="9" customFormat="1" ht="10.15" customHeight="1">
      <c r="A30" s="9" t="s">
        <v>33</v>
      </c>
      <c r="B30" s="41">
        <v>162552</v>
      </c>
      <c r="C30" s="41">
        <v>166694</v>
      </c>
      <c r="D30" s="31">
        <f t="shared" si="1"/>
        <v>2.5481076824646882</v>
      </c>
      <c r="E30" s="31">
        <f>+(C30*100)/'[2]Tb 2 cont &amp; Fig 2 '!D$21</f>
        <v>1.2298455223010669</v>
      </c>
      <c r="F30" s="41">
        <v>1050404</v>
      </c>
      <c r="G30" s="41">
        <v>1038711</v>
      </c>
      <c r="H30" s="31">
        <f t="shared" si="2"/>
        <v>-1.1131907342317813</v>
      </c>
      <c r="I30" s="31">
        <f>+(G30*100)/'[2]Tb 2 cont &amp; Fig 2 '!H$21</f>
        <v>1.7477629686988507</v>
      </c>
      <c r="J30" s="31">
        <f t="shared" si="3"/>
        <v>16.048159690231451</v>
      </c>
      <c r="L30" s="40"/>
      <c r="M30" s="40"/>
      <c r="N30" s="40"/>
      <c r="O30" s="40"/>
      <c r="P30" s="40"/>
      <c r="Q30" s="40"/>
      <c r="R30" s="40"/>
    </row>
    <row r="31" spans="1:18" s="9" customFormat="1" ht="10.15" customHeight="1">
      <c r="A31" s="9" t="s">
        <v>34</v>
      </c>
      <c r="B31" s="30">
        <f>SUM(B32:B35)</f>
        <v>94543</v>
      </c>
      <c r="C31" s="30">
        <f>SUM(C32:C35)</f>
        <v>95143</v>
      </c>
      <c r="D31" s="31">
        <f t="shared" si="1"/>
        <v>0.63463186063484345</v>
      </c>
      <c r="E31" s="31">
        <f>+(C31*100)/'[2]Tb 2 cont &amp; Fig 2 '!D$21</f>
        <v>0.70195203503599657</v>
      </c>
      <c r="F31" s="30">
        <f>SUM(F32:F35)</f>
        <v>3505713</v>
      </c>
      <c r="G31" s="30">
        <f>SUM(G32:G35)</f>
        <v>3628510</v>
      </c>
      <c r="H31" s="31">
        <f t="shared" si="2"/>
        <v>3.5027681957992565</v>
      </c>
      <c r="I31" s="31">
        <f>+(G31*100)/'[2]Tb 2 cont &amp; Fig 2 '!H$21</f>
        <v>6.1054281793044138</v>
      </c>
      <c r="J31" s="31">
        <f t="shared" si="3"/>
        <v>2.6220955709092713</v>
      </c>
      <c r="L31" s="40"/>
      <c r="M31" s="40"/>
      <c r="N31" s="40"/>
      <c r="O31" s="40"/>
      <c r="P31" s="40"/>
      <c r="Q31" s="40"/>
      <c r="R31" s="40"/>
    </row>
    <row r="32" spans="1:18" ht="10.15" customHeight="1">
      <c r="A32" s="10" t="s">
        <v>35</v>
      </c>
      <c r="B32" s="20">
        <v>52803</v>
      </c>
      <c r="C32" s="20">
        <v>51584</v>
      </c>
      <c r="D32" s="34">
        <f t="shared" si="1"/>
        <v>-2.3085809518398577</v>
      </c>
      <c r="E32" s="34">
        <f>+(C32*100)/'[2]Tb 2 cont &amp; Fig 2 '!D$21</f>
        <v>0.38057969346454124</v>
      </c>
      <c r="F32" s="20">
        <v>1266979</v>
      </c>
      <c r="G32" s="20">
        <v>1303433</v>
      </c>
      <c r="H32" s="34">
        <f t="shared" si="2"/>
        <v>2.8772379021278174</v>
      </c>
      <c r="I32" s="34">
        <f>+(G32*100)/'[2]Tb 2 cont &amp; Fig 2 '!H$21</f>
        <v>2.1931913011223036</v>
      </c>
      <c r="J32" s="34">
        <f t="shared" si="3"/>
        <v>3.9575490263020803</v>
      </c>
      <c r="L32" s="40"/>
      <c r="M32" s="40"/>
      <c r="N32" s="40"/>
      <c r="O32" s="40"/>
      <c r="P32" s="40"/>
      <c r="Q32" s="40"/>
      <c r="R32" s="40"/>
    </row>
    <row r="33" spans="1:18" ht="10.15" customHeight="1">
      <c r="A33" s="10" t="s">
        <v>36</v>
      </c>
      <c r="B33" s="37">
        <v>39892</v>
      </c>
      <c r="C33" s="20">
        <v>41479</v>
      </c>
      <c r="D33" s="34">
        <f t="shared" si="1"/>
        <v>3.9782412513787224</v>
      </c>
      <c r="E33" s="34">
        <f>+(C33*100)/'[2]Tb 2 cont &amp; Fig 2 '!D$21</f>
        <v>0.30602638618982059</v>
      </c>
      <c r="F33" s="36">
        <v>1318114</v>
      </c>
      <c r="G33" s="20">
        <v>1403855</v>
      </c>
      <c r="H33" s="34">
        <f t="shared" si="2"/>
        <v>6.5048243171683175</v>
      </c>
      <c r="I33" s="34">
        <f>+(G33*100)/'[2]Tb 2 cont &amp; Fig 2 '!H$21</f>
        <v>2.3621640498875291</v>
      </c>
      <c r="J33" s="34">
        <f t="shared" si="3"/>
        <v>2.9546498748090082</v>
      </c>
      <c r="L33" s="40"/>
      <c r="M33" s="40"/>
      <c r="N33" s="40"/>
      <c r="O33" s="40"/>
      <c r="P33" s="40"/>
      <c r="Q33" s="40"/>
      <c r="R33" s="40"/>
    </row>
    <row r="34" spans="1:18" ht="10.15" customHeight="1">
      <c r="A34" s="10" t="s">
        <v>37</v>
      </c>
      <c r="B34" s="33">
        <v>168</v>
      </c>
      <c r="C34" s="20">
        <v>135</v>
      </c>
      <c r="D34" s="34">
        <f t="shared" si="1"/>
        <v>-19.642857142857142</v>
      </c>
      <c r="E34" s="34">
        <f>+(C34*100)/'[2]Tb 2 cont &amp; Fig 2 '!D$21</f>
        <v>9.9601152717340778E-4</v>
      </c>
      <c r="F34" s="33">
        <v>313910</v>
      </c>
      <c r="G34" s="20">
        <v>306410</v>
      </c>
      <c r="H34" s="34">
        <f t="shared" si="2"/>
        <v>-2.3892198400815521</v>
      </c>
      <c r="I34" s="34">
        <f>+(G34*100)/'[2]Tb 2 cont &amp; Fig 2 '!H$21</f>
        <v>0.51557367856797021</v>
      </c>
      <c r="J34" s="34">
        <f t="shared" si="3"/>
        <v>4.4058614274991026E-2</v>
      </c>
      <c r="L34" s="40"/>
      <c r="M34" s="40"/>
      <c r="N34" s="40"/>
      <c r="O34" s="40"/>
      <c r="P34" s="40"/>
      <c r="Q34" s="40"/>
      <c r="R34" s="40"/>
    </row>
    <row r="35" spans="1:18" ht="10.15" customHeight="1">
      <c r="A35" s="10" t="s">
        <v>38</v>
      </c>
      <c r="B35" s="42">
        <v>1680</v>
      </c>
      <c r="C35" s="20">
        <v>1945</v>
      </c>
      <c r="D35" s="34">
        <f t="shared" si="1"/>
        <v>15.773809523809524</v>
      </c>
      <c r="E35" s="34">
        <f>+(C35*100)/'[2]Tb 2 cont &amp; Fig 2 '!D$21</f>
        <v>1.434994385446132E-2</v>
      </c>
      <c r="F35" s="36">
        <v>606710</v>
      </c>
      <c r="G35" s="20">
        <v>614812</v>
      </c>
      <c r="H35" s="34">
        <f t="shared" si="2"/>
        <v>1.3353991198430881</v>
      </c>
      <c r="I35" s="34">
        <f>+(G35*100)/'[2]Tb 2 cont &amp; Fig 2 '!H$21</f>
        <v>1.0344991497266109</v>
      </c>
      <c r="J35" s="34">
        <f t="shared" si="3"/>
        <v>0.31635687006759788</v>
      </c>
      <c r="L35" s="40"/>
      <c r="M35" s="40"/>
      <c r="N35" s="40"/>
      <c r="O35" s="40"/>
      <c r="P35" s="40"/>
      <c r="Q35" s="40"/>
      <c r="R35" s="40"/>
    </row>
    <row r="36" spans="1:18" s="9" customFormat="1" ht="10.15" customHeight="1">
      <c r="A36" s="9" t="s">
        <v>39</v>
      </c>
      <c r="B36" s="41">
        <v>134798</v>
      </c>
      <c r="C36" s="41">
        <v>135129</v>
      </c>
      <c r="D36" s="31">
        <f t="shared" si="1"/>
        <v>0.24555260463805101</v>
      </c>
      <c r="E36" s="31">
        <f>+(C36*100)/'[2]Tb 2 cont &amp; Fig 2 '!D$21</f>
        <v>0.9969632715215957</v>
      </c>
      <c r="F36" s="41">
        <v>1814483</v>
      </c>
      <c r="G36" s="41">
        <v>1889999</v>
      </c>
      <c r="H36" s="31">
        <f t="shared" si="2"/>
        <v>4.1618466527379976</v>
      </c>
      <c r="I36" s="31">
        <f>+(G36*100)/'[2]Tb 2 cont &amp; Fig 2 '!H$21</f>
        <v>3.1801629741842143</v>
      </c>
      <c r="J36" s="31">
        <f t="shared" si="3"/>
        <v>7.1496863225853549</v>
      </c>
      <c r="L36" s="40"/>
      <c r="M36" s="40"/>
      <c r="N36" s="40"/>
      <c r="O36" s="40"/>
      <c r="P36" s="40"/>
      <c r="Q36" s="40"/>
      <c r="R36" s="40"/>
    </row>
    <row r="37" spans="1:18" s="9" customFormat="1" ht="10.15" customHeight="1">
      <c r="A37" s="9" t="s">
        <v>40</v>
      </c>
      <c r="B37" s="30">
        <f>SUM(B38:B39)</f>
        <v>142585</v>
      </c>
      <c r="C37" s="30">
        <f>SUM(C38:C39)</f>
        <v>190188</v>
      </c>
      <c r="D37" s="31">
        <f t="shared" si="1"/>
        <v>33.385699758039067</v>
      </c>
      <c r="E37" s="31">
        <f>+(C37*100)/'[2]Tb 2 cont &amp; Fig 2 '!D$21</f>
        <v>1.4031810394818969</v>
      </c>
      <c r="F37" s="30">
        <f>SUM(F38:F39)</f>
        <v>478594</v>
      </c>
      <c r="G37" s="30">
        <f>SUM(G38:G39)</f>
        <v>588110</v>
      </c>
      <c r="H37" s="31">
        <f t="shared" si="2"/>
        <v>22.882861047150612</v>
      </c>
      <c r="I37" s="31">
        <f>+(G37*100)/'[2]Tb 2 cont &amp; Fig 2 '!H$21</f>
        <v>0.98956964884504073</v>
      </c>
      <c r="J37" s="31">
        <f t="shared" si="3"/>
        <v>32.338848174661209</v>
      </c>
      <c r="L37" s="40"/>
      <c r="M37" s="40"/>
      <c r="N37" s="40"/>
      <c r="O37" s="40"/>
      <c r="P37" s="40"/>
      <c r="Q37" s="40"/>
      <c r="R37" s="40"/>
    </row>
    <row r="38" spans="1:18" ht="10.15" customHeight="1">
      <c r="A38" s="10" t="s">
        <v>41</v>
      </c>
      <c r="B38" s="36">
        <v>25213</v>
      </c>
      <c r="C38" s="20">
        <v>36926</v>
      </c>
      <c r="D38" s="34">
        <f t="shared" si="1"/>
        <v>46.456193233649309</v>
      </c>
      <c r="E38" s="34">
        <f>+(C38*100)/'[2]Tb 2 cont &amp; Fig 2 '!D$21</f>
        <v>0.27243497520300192</v>
      </c>
      <c r="F38" s="36">
        <v>77441</v>
      </c>
      <c r="G38" s="20">
        <v>117070</v>
      </c>
      <c r="H38" s="34">
        <f t="shared" si="2"/>
        <v>51.173151173151176</v>
      </c>
      <c r="I38" s="34">
        <f>+(G38*100)/'[2]Tb 2 cont &amp; Fig 2 '!H$21</f>
        <v>0.19698511977400304</v>
      </c>
      <c r="J38" s="34">
        <f t="shared" si="3"/>
        <v>31.541812590757669</v>
      </c>
      <c r="L38" s="40"/>
      <c r="M38" s="40"/>
      <c r="N38" s="40"/>
      <c r="O38" s="40"/>
      <c r="P38" s="40"/>
      <c r="Q38" s="40"/>
      <c r="R38" s="40"/>
    </row>
    <row r="39" spans="1:18" ht="10.15" customHeight="1">
      <c r="A39" s="10" t="s">
        <v>42</v>
      </c>
      <c r="B39" s="36">
        <v>117372</v>
      </c>
      <c r="C39" s="20">
        <v>153262</v>
      </c>
      <c r="D39" s="34">
        <f t="shared" si="1"/>
        <v>30.577991343761713</v>
      </c>
      <c r="E39" s="34">
        <f>+(C39*100)/'[2]Tb 2 cont &amp; Fig 2 '!D$21</f>
        <v>1.1307460642788951</v>
      </c>
      <c r="F39" s="36">
        <v>401153</v>
      </c>
      <c r="G39" s="20">
        <v>471040</v>
      </c>
      <c r="H39" s="34">
        <f t="shared" si="2"/>
        <v>17.421532432762561</v>
      </c>
      <c r="I39" s="34">
        <f>+(G39*100)/'[2]Tb 2 cont &amp; Fig 2 '!H$21</f>
        <v>0.79258452907103771</v>
      </c>
      <c r="J39" s="34">
        <f t="shared" si="3"/>
        <v>32.536939538043477</v>
      </c>
      <c r="L39" s="40"/>
      <c r="M39" s="40"/>
      <c r="N39" s="40"/>
      <c r="O39" s="40"/>
      <c r="P39" s="40"/>
      <c r="Q39" s="40"/>
      <c r="R39" s="40"/>
    </row>
    <row r="40" spans="1:18" s="9" customFormat="1" ht="10.15" customHeight="1">
      <c r="A40" s="9" t="s">
        <v>43</v>
      </c>
      <c r="B40" s="30">
        <f>SUM(B41:B47)</f>
        <v>64086</v>
      </c>
      <c r="C40" s="30">
        <f>SUM(C41:C47)</f>
        <v>66048</v>
      </c>
      <c r="D40" s="31">
        <f t="shared" si="1"/>
        <v>3.0615110944668102</v>
      </c>
      <c r="E40" s="31">
        <f>+(C40*100)/'[2]Tb 2 cont &amp; Fig 2 '!D$21</f>
        <v>0.48729310627221661</v>
      </c>
      <c r="F40" s="30">
        <f>SUM(F41:F47)</f>
        <v>1068495</v>
      </c>
      <c r="G40" s="30">
        <f>SUM(G41:G47)</f>
        <v>1042796</v>
      </c>
      <c r="H40" s="31">
        <f t="shared" si="2"/>
        <v>-2.4051586577382205</v>
      </c>
      <c r="I40" s="31">
        <f>+(G40*100)/'[2]Tb 2 cont &amp; Fig 2 '!H$21</f>
        <v>1.7546364991872492</v>
      </c>
      <c r="J40" s="31">
        <f t="shared" si="3"/>
        <v>6.3337412111285438</v>
      </c>
      <c r="L40" s="40"/>
      <c r="M40" s="40"/>
      <c r="N40" s="40"/>
      <c r="O40" s="40"/>
      <c r="P40" s="40"/>
      <c r="Q40" s="40"/>
      <c r="R40" s="40"/>
    </row>
    <row r="41" spans="1:18" ht="10.15" customHeight="1">
      <c r="A41" s="10" t="s">
        <v>44</v>
      </c>
      <c r="B41" s="37" t="s">
        <v>20</v>
      </c>
      <c r="C41" s="37" t="s">
        <v>20</v>
      </c>
      <c r="D41" s="38" t="s">
        <v>21</v>
      </c>
      <c r="E41" s="38" t="s">
        <v>21</v>
      </c>
      <c r="F41" s="36">
        <v>126584</v>
      </c>
      <c r="G41" s="20">
        <v>96960</v>
      </c>
      <c r="H41" s="34">
        <f t="shared" si="2"/>
        <v>-23.402641724072552</v>
      </c>
      <c r="I41" s="34">
        <f>+(G41*100)/'[2]Tb 2 cont &amp; Fig 2 '!H$21</f>
        <v>0.1631474947748128</v>
      </c>
      <c r="J41" s="38" t="s">
        <v>21</v>
      </c>
      <c r="L41" s="40"/>
      <c r="M41" s="40"/>
      <c r="N41" s="40"/>
      <c r="O41" s="40"/>
      <c r="P41" s="40"/>
      <c r="Q41" s="40"/>
      <c r="R41" s="40"/>
    </row>
    <row r="42" spans="1:18" ht="10.15" customHeight="1">
      <c r="A42" s="10" t="s">
        <v>45</v>
      </c>
      <c r="B42" s="37" t="s">
        <v>20</v>
      </c>
      <c r="C42" s="37" t="s">
        <v>20</v>
      </c>
      <c r="D42" s="38" t="s">
        <v>21</v>
      </c>
      <c r="E42" s="38" t="s">
        <v>21</v>
      </c>
      <c r="F42" s="36">
        <v>255139</v>
      </c>
      <c r="G42" s="20">
        <v>254516</v>
      </c>
      <c r="H42" s="34">
        <f t="shared" si="2"/>
        <v>-0.2441806231113236</v>
      </c>
      <c r="I42" s="34">
        <f>+(G42*100)/'[2]Tb 2 cont &amp; Fig 2 '!H$21</f>
        <v>0.42825544327667342</v>
      </c>
      <c r="J42" s="38" t="s">
        <v>21</v>
      </c>
      <c r="L42" s="40"/>
      <c r="M42" s="40"/>
      <c r="N42" s="40"/>
      <c r="O42" s="40"/>
      <c r="P42" s="40"/>
      <c r="Q42" s="40"/>
      <c r="R42" s="40"/>
    </row>
    <row r="43" spans="1:18" ht="10.15" customHeight="1">
      <c r="A43" s="10" t="s">
        <v>46</v>
      </c>
      <c r="B43" s="37" t="s">
        <v>20</v>
      </c>
      <c r="C43" s="37" t="s">
        <v>20</v>
      </c>
      <c r="D43" s="38" t="s">
        <v>21</v>
      </c>
      <c r="E43" s="38" t="s">
        <v>21</v>
      </c>
      <c r="F43" s="36">
        <v>377525</v>
      </c>
      <c r="G43" s="20">
        <v>356847</v>
      </c>
      <c r="H43" s="34">
        <f t="shared" si="2"/>
        <v>-5.4772531620422491</v>
      </c>
      <c r="I43" s="34">
        <f>+(G43*100)/'[2]Tb 2 cont &amp; Fig 2 '!H$21</f>
        <v>0.6004403266079581</v>
      </c>
      <c r="J43" s="38" t="s">
        <v>21</v>
      </c>
      <c r="L43" s="40"/>
      <c r="M43" s="40"/>
      <c r="N43" s="40"/>
      <c r="O43" s="40"/>
      <c r="P43" s="40"/>
      <c r="Q43" s="40"/>
      <c r="R43" s="40"/>
    </row>
    <row r="44" spans="1:18" ht="10.15" customHeight="1">
      <c r="A44" s="10" t="s">
        <v>47</v>
      </c>
      <c r="B44" s="36">
        <v>2895</v>
      </c>
      <c r="C44" s="20">
        <v>2957</v>
      </c>
      <c r="D44" s="34">
        <f t="shared" si="1"/>
        <v>2.1416234887737482</v>
      </c>
      <c r="E44" s="34">
        <f>+(C44*100)/'[2]Tb 2 cont &amp; Fig 2 '!D$21</f>
        <v>2.1816341376679756E-2</v>
      </c>
      <c r="F44" s="36">
        <v>57995</v>
      </c>
      <c r="G44" s="20">
        <v>59251</v>
      </c>
      <c r="H44" s="34">
        <f t="shared" si="2"/>
        <v>2.165703939994827</v>
      </c>
      <c r="I44" s="34">
        <f>+(G44*100)/'[2]Tb 2 cont &amp; Fig 2 '!H$21</f>
        <v>9.9697320677624102E-2</v>
      </c>
      <c r="J44" s="34">
        <f>(C44/G44)*100</f>
        <v>4.9906330694840593</v>
      </c>
      <c r="L44" s="40"/>
      <c r="M44" s="40"/>
      <c r="N44" s="40"/>
      <c r="O44" s="40"/>
      <c r="P44" s="40"/>
      <c r="Q44" s="40"/>
      <c r="R44" s="40"/>
    </row>
    <row r="45" spans="1:18" ht="9.75" customHeight="1">
      <c r="A45" s="10" t="s">
        <v>48</v>
      </c>
      <c r="B45" s="36">
        <v>1380</v>
      </c>
      <c r="C45" s="20">
        <v>1581</v>
      </c>
      <c r="D45" s="34">
        <f t="shared" si="1"/>
        <v>14.565217391304348</v>
      </c>
      <c r="E45" s="34">
        <f>+(C45*100)/'[2]Tb 2 cont &amp; Fig 2 '!D$21</f>
        <v>1.1664401662675242E-2</v>
      </c>
      <c r="F45" s="36">
        <v>64490</v>
      </c>
      <c r="G45" s="20">
        <v>78441</v>
      </c>
      <c r="H45" s="34">
        <f t="shared" si="2"/>
        <v>21.632811288571872</v>
      </c>
      <c r="I45" s="34">
        <f>+(G45*100)/'[2]Tb 2 cont &amp; Fig 2 '!H$21</f>
        <v>0.13198692901847248</v>
      </c>
      <c r="J45" s="34">
        <f>(C45/G45)*100</f>
        <v>2.0155275939878381</v>
      </c>
      <c r="L45" s="40"/>
      <c r="M45" s="40"/>
      <c r="N45" s="40"/>
      <c r="O45" s="40"/>
      <c r="P45" s="40"/>
      <c r="Q45" s="40"/>
      <c r="R45" s="40"/>
    </row>
    <row r="46" spans="1:18" ht="9.75" hidden="1" customHeight="1">
      <c r="A46" s="10" t="s">
        <v>49</v>
      </c>
      <c r="B46" s="36"/>
      <c r="D46" s="34" t="e">
        <f>(C46-B46)/B46*100</f>
        <v>#DIV/0!</v>
      </c>
      <c r="E46" s="34">
        <f>+(C46*100)/'[2]Tb 2 cont &amp; Fig 2 '!D$21</f>
        <v>0</v>
      </c>
      <c r="F46" s="36"/>
      <c r="H46" s="34" t="e">
        <f t="shared" si="2"/>
        <v>#DIV/0!</v>
      </c>
      <c r="I46" s="34">
        <f>+(G46*100)/'[2]Tb 2 cont &amp; Fig 2 '!H$21</f>
        <v>0</v>
      </c>
      <c r="J46" s="34" t="e">
        <f>(C46/G46)*100</f>
        <v>#DIV/0!</v>
      </c>
      <c r="L46" s="40"/>
      <c r="M46" s="40"/>
      <c r="N46" s="40"/>
      <c r="O46" s="40"/>
      <c r="P46" s="40"/>
      <c r="Q46" s="40"/>
      <c r="R46" s="40"/>
    </row>
    <row r="47" spans="1:18" ht="9.75" customHeight="1">
      <c r="A47" s="10" t="s">
        <v>50</v>
      </c>
      <c r="B47" s="36">
        <v>59811</v>
      </c>
      <c r="C47" s="20">
        <v>61510</v>
      </c>
      <c r="D47" s="34">
        <f t="shared" si="1"/>
        <v>2.8406146026650614</v>
      </c>
      <c r="E47" s="34">
        <f>+(C47*100)/'[2]Tb 2 cont &amp; Fig 2 '!D$21</f>
        <v>0.45381236323286162</v>
      </c>
      <c r="F47" s="36">
        <v>186762</v>
      </c>
      <c r="G47" s="20">
        <v>196781</v>
      </c>
      <c r="H47" s="34">
        <f t="shared" si="2"/>
        <v>5.3645816600807441</v>
      </c>
      <c r="I47" s="34">
        <f>+(G47*100)/'[2]Tb 2 cont &amp; Fig 2 '!H$21</f>
        <v>0.33110898483170831</v>
      </c>
      <c r="J47" s="34">
        <f>(C47/G47)*100</f>
        <v>31.258099105096527</v>
      </c>
      <c r="L47" s="40"/>
      <c r="M47" s="40"/>
      <c r="N47" s="40"/>
      <c r="O47" s="40"/>
      <c r="P47" s="40"/>
      <c r="Q47" s="40"/>
      <c r="R47" s="40"/>
    </row>
    <row r="48" spans="1:18" s="9" customFormat="1" ht="10.15" customHeight="1">
      <c r="A48" s="43" t="s">
        <v>51</v>
      </c>
      <c r="B48" s="41">
        <v>5946753</v>
      </c>
      <c r="C48" s="30">
        <v>6115691</v>
      </c>
      <c r="D48" s="31">
        <f>(C48-B48)/B48*100</f>
        <v>2.8408444070234631</v>
      </c>
      <c r="E48" s="31">
        <f>+(C48*100)/'[2]Tb 2 cont &amp; Fig 2 '!D$21</f>
        <v>45.120731352819746</v>
      </c>
      <c r="F48" s="41">
        <v>30081515</v>
      </c>
      <c r="G48" s="41">
        <v>31638922</v>
      </c>
      <c r="H48" s="31">
        <f t="shared" si="2"/>
        <v>5.1772891092752475</v>
      </c>
      <c r="I48" s="31">
        <f>+(G48*100)/'[2]Tb 2 cont &amp; Fig 2 '!H$21</f>
        <v>53.236498160846843</v>
      </c>
      <c r="J48" s="31">
        <f>(C48/G48)*100</f>
        <v>19.329644037808873</v>
      </c>
      <c r="K48" s="30"/>
      <c r="L48" s="40"/>
      <c r="M48" s="40"/>
      <c r="N48" s="40"/>
      <c r="O48" s="40"/>
      <c r="P48" s="40"/>
      <c r="Q48" s="40"/>
      <c r="R48" s="40"/>
    </row>
    <row r="49" spans="1:104" ht="3" customHeight="1">
      <c r="A49" s="44"/>
      <c r="B49" s="45"/>
      <c r="C49" s="45"/>
      <c r="D49" s="45"/>
      <c r="E49" s="31"/>
      <c r="F49" s="45"/>
      <c r="G49" s="45"/>
      <c r="H49" s="31"/>
      <c r="I49" s="46"/>
      <c r="J49" s="47"/>
      <c r="K49" s="9"/>
      <c r="L49" s="35"/>
      <c r="M49" s="35"/>
      <c r="N49" s="35"/>
      <c r="O49" s="35"/>
      <c r="P49" s="35"/>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row>
    <row r="50" spans="1:104" ht="11.5" customHeight="1">
      <c r="A50" s="48"/>
      <c r="B50" s="59" t="s">
        <v>52</v>
      </c>
      <c r="C50" s="59"/>
      <c r="D50" s="59"/>
      <c r="E50" s="59"/>
      <c r="F50" s="59"/>
      <c r="G50" s="59"/>
      <c r="H50" s="59"/>
      <c r="I50" s="59"/>
      <c r="J50" s="59"/>
      <c r="L50" s="35"/>
      <c r="M50" s="35"/>
      <c r="N50" s="35"/>
      <c r="O50" s="35"/>
      <c r="P50" s="35"/>
    </row>
    <row r="51" spans="1:104" ht="3" customHeight="1">
      <c r="A51" s="48"/>
      <c r="B51" s="27"/>
      <c r="C51" s="27"/>
      <c r="D51" s="49"/>
      <c r="E51" s="27"/>
      <c r="F51" s="27"/>
      <c r="G51" s="27"/>
      <c r="H51" s="49"/>
      <c r="I51" s="27"/>
      <c r="J51" s="49"/>
      <c r="L51" s="35"/>
      <c r="M51" s="35"/>
      <c r="N51" s="35"/>
      <c r="O51" s="35"/>
      <c r="P51" s="35"/>
    </row>
    <row r="52" spans="1:104" ht="10.15" customHeight="1">
      <c r="A52" s="10" t="s">
        <v>53</v>
      </c>
      <c r="B52" s="33">
        <v>4808222</v>
      </c>
      <c r="C52" s="37">
        <v>5226879</v>
      </c>
      <c r="D52" s="34">
        <f>(C52-B52)/B52*100</f>
        <v>8.707106285857849</v>
      </c>
      <c r="E52" s="34">
        <f>+(C52*100)/'[2]Tb 2 cont &amp; Fig 2 '!D$21</f>
        <v>38.563198038078625</v>
      </c>
      <c r="F52" s="33">
        <v>9817098</v>
      </c>
      <c r="G52" s="20">
        <v>10509193</v>
      </c>
      <c r="H52" s="34">
        <f>(G52-F52)/F52*100</f>
        <v>7.0498939707029518</v>
      </c>
      <c r="I52" s="34">
        <f>+(G52*100)/'[2]Tb 2 cont &amp; Fig 2 '!H$21</f>
        <v>17.68304981492367</v>
      </c>
      <c r="J52" s="34">
        <f t="shared" ref="J52:J63" si="4">(C52/G52)*100</f>
        <v>49.736254724791905</v>
      </c>
      <c r="L52" s="35"/>
      <c r="M52" s="35"/>
      <c r="N52" s="35"/>
      <c r="O52" s="35"/>
      <c r="P52" s="35"/>
    </row>
    <row r="53" spans="1:104" ht="10.15" customHeight="1">
      <c r="A53" s="10" t="s">
        <v>54</v>
      </c>
      <c r="B53" s="42">
        <v>498097</v>
      </c>
      <c r="C53" s="37">
        <v>411749</v>
      </c>
      <c r="D53" s="34">
        <f t="shared" ref="D53:D63" si="5">(C53-B53)/B53*100</f>
        <v>-17.335579214490352</v>
      </c>
      <c r="E53" s="34">
        <f>+(C53*100)/'[2]Tb 2 cont &amp; Fig 2 '!D$21</f>
        <v>3.0378277800157294</v>
      </c>
      <c r="F53" s="33">
        <v>5091392</v>
      </c>
      <c r="G53" s="20">
        <v>4224744</v>
      </c>
      <c r="H53" s="34">
        <f t="shared" ref="H53:H63" si="6">(G53-F53)/F53*100</f>
        <v>-17.021828215152162</v>
      </c>
      <c r="I53" s="34">
        <f>+(G53*100)/'[2]Tb 2 cont &amp; Fig 2 '!H$21</f>
        <v>7.1086674882933343</v>
      </c>
      <c r="J53" s="34">
        <f t="shared" si="4"/>
        <v>9.7461289962184683</v>
      </c>
      <c r="L53" s="35"/>
      <c r="M53" s="35"/>
      <c r="N53" s="35"/>
      <c r="O53" s="35"/>
      <c r="P53" s="35"/>
    </row>
    <row r="54" spans="1:104" ht="10.15" customHeight="1">
      <c r="A54" s="10" t="s">
        <v>55</v>
      </c>
      <c r="B54" s="37" t="s">
        <v>56</v>
      </c>
      <c r="C54" s="37" t="s">
        <v>56</v>
      </c>
      <c r="D54" s="38" t="s">
        <v>21</v>
      </c>
      <c r="E54" s="38" t="s">
        <v>21</v>
      </c>
      <c r="F54" s="33">
        <v>11759</v>
      </c>
      <c r="G54" s="20">
        <v>13032</v>
      </c>
      <c r="H54" s="34">
        <f t="shared" si="6"/>
        <v>10.825750488987158</v>
      </c>
      <c r="I54" s="34">
        <f>+(G54*100)/'[2]Tb 2 cont &amp; Fig 2 '!H$21</f>
        <v>2.1927992490773106E-2</v>
      </c>
      <c r="J54" s="38" t="s">
        <v>21</v>
      </c>
      <c r="L54" s="35"/>
      <c r="M54" s="35"/>
      <c r="N54" s="35"/>
      <c r="O54" s="35"/>
      <c r="P54" s="35"/>
    </row>
    <row r="55" spans="1:104" ht="10.15" customHeight="1">
      <c r="A55" s="10" t="s">
        <v>57</v>
      </c>
      <c r="B55" s="37">
        <v>19270</v>
      </c>
      <c r="C55" s="37">
        <v>26339</v>
      </c>
      <c r="D55" s="34">
        <f>(C55-B55)/B55*100</f>
        <v>36.683964711987542</v>
      </c>
      <c r="E55" s="34">
        <f>+(C55*100)/'[2]Tb 2 cont &amp; Fig 2 '!D$21</f>
        <v>0.19432553788311399</v>
      </c>
      <c r="F55" s="33">
        <v>148942</v>
      </c>
      <c r="G55" s="20">
        <v>174022</v>
      </c>
      <c r="H55" s="34">
        <f>(G55-F55)/F55*100</f>
        <v>16.838769453881376</v>
      </c>
      <c r="I55" s="34">
        <f>+(G55*100)/'[2]Tb 2 cont &amp; Fig 2 '!H$21</f>
        <v>0.29281408143257498</v>
      </c>
      <c r="J55" s="34">
        <f>(C55/G55)*100</f>
        <v>15.135442645182792</v>
      </c>
      <c r="L55" s="35"/>
      <c r="M55" s="35"/>
      <c r="N55" s="35"/>
      <c r="O55" s="35"/>
      <c r="P55" s="35"/>
    </row>
    <row r="56" spans="1:104" s="9" customFormat="1" ht="10.15" customHeight="1">
      <c r="A56" s="9" t="s">
        <v>58</v>
      </c>
      <c r="B56" s="23">
        <f>SUM(B57:B59)</f>
        <v>866320</v>
      </c>
      <c r="C56" s="23">
        <f>SUM(C57:C59)</f>
        <v>891590</v>
      </c>
      <c r="D56" s="31">
        <f t="shared" si="5"/>
        <v>2.9169360051712991</v>
      </c>
      <c r="E56" s="31">
        <f>+(C56*100)/'[2]Tb 2 cont &amp; Fig 2 '!D$21</f>
        <v>6.5780290186113977</v>
      </c>
      <c r="F56" s="50">
        <f>SUM(F57:F59)</f>
        <v>9825701</v>
      </c>
      <c r="G56" s="50">
        <f>SUM(G57:G59)</f>
        <v>9857660</v>
      </c>
      <c r="H56" s="31">
        <f t="shared" si="6"/>
        <v>0.32525923595680351</v>
      </c>
      <c r="I56" s="31">
        <f>+(G56*100)/'[2]Tb 2 cont &amp; Fig 2 '!H$21</f>
        <v>16.586762926380786</v>
      </c>
      <c r="J56" s="31">
        <f t="shared" si="4"/>
        <v>9.0446414260585168</v>
      </c>
      <c r="L56" s="32"/>
      <c r="M56" s="32"/>
      <c r="N56" s="32"/>
      <c r="O56" s="32"/>
      <c r="P56" s="32"/>
    </row>
    <row r="57" spans="1:104" ht="10.15" customHeight="1">
      <c r="A57" s="51" t="s">
        <v>59</v>
      </c>
      <c r="B57" s="42">
        <v>530455</v>
      </c>
      <c r="C57" s="37">
        <v>544106</v>
      </c>
      <c r="D57" s="34">
        <f t="shared" si="5"/>
        <v>2.5734510938722419</v>
      </c>
      <c r="E57" s="34">
        <f>+(C57*100)/'[2]Tb 2 cont &amp; Fig 2 '!D$21</f>
        <v>4.0143396148460315</v>
      </c>
      <c r="F57" s="33">
        <v>6073355</v>
      </c>
      <c r="G57" s="20">
        <v>6027800</v>
      </c>
      <c r="H57" s="34">
        <f t="shared" si="6"/>
        <v>-0.75007965119773168</v>
      </c>
      <c r="I57" s="34">
        <f>+(G57*100)/'[2]Tb 2 cont &amp; Fig 2 '!H$21</f>
        <v>10.142537840383834</v>
      </c>
      <c r="J57" s="34">
        <f t="shared" si="4"/>
        <v>9.0266100401473182</v>
      </c>
      <c r="L57" s="52"/>
      <c r="M57" s="35"/>
      <c r="N57" s="35"/>
      <c r="O57" s="35"/>
      <c r="P57" s="35"/>
    </row>
    <row r="58" spans="1:104" ht="10.15" customHeight="1">
      <c r="A58" s="51" t="s">
        <v>60</v>
      </c>
      <c r="B58" s="37">
        <v>251621</v>
      </c>
      <c r="C58" s="37">
        <v>263322</v>
      </c>
      <c r="D58" s="34">
        <f t="shared" si="5"/>
        <v>4.65024779330819</v>
      </c>
      <c r="E58" s="34">
        <f>+(C58*100)/'[2]Tb 2 cont &amp; Fig 2 '!D$21</f>
        <v>1.9427536841359712</v>
      </c>
      <c r="F58" s="33">
        <v>2771416</v>
      </c>
      <c r="G58" s="20">
        <v>2795858</v>
      </c>
      <c r="H58" s="34">
        <f t="shared" si="6"/>
        <v>0.88193183556708921</v>
      </c>
      <c r="I58" s="34">
        <f>+(G58*100)/'[2]Tb 2 cont &amp; Fig 2 '!H$21</f>
        <v>4.7043856069112886</v>
      </c>
      <c r="J58" s="34">
        <f t="shared" si="4"/>
        <v>9.4182894839437488</v>
      </c>
      <c r="L58" s="35"/>
      <c r="M58" s="35"/>
      <c r="N58" s="35"/>
      <c r="O58" s="35"/>
      <c r="P58" s="35"/>
    </row>
    <row r="59" spans="1:104" ht="10.15" customHeight="1">
      <c r="A59" s="51" t="s">
        <v>61</v>
      </c>
      <c r="B59" s="37">
        <v>84244</v>
      </c>
      <c r="C59" s="37">
        <v>84162</v>
      </c>
      <c r="D59" s="34">
        <f t="shared" si="5"/>
        <v>-9.7336308817245143E-2</v>
      </c>
      <c r="E59" s="34">
        <f>+(C59*100)/'[2]Tb 2 cont &amp; Fig 2 '!D$21</f>
        <v>0.6209357196293952</v>
      </c>
      <c r="F59" s="33">
        <v>980930</v>
      </c>
      <c r="G59" s="20">
        <v>1034002</v>
      </c>
      <c r="H59" s="34">
        <f t="shared" si="6"/>
        <v>5.4103758677989253</v>
      </c>
      <c r="I59" s="34">
        <f>+(G59*100)/'[2]Tb 2 cont &amp; Fig 2 '!H$21</f>
        <v>1.7398394790856639</v>
      </c>
      <c r="J59" s="34">
        <f t="shared" si="4"/>
        <v>8.1394426703236551</v>
      </c>
      <c r="K59" s="20"/>
      <c r="L59" s="35"/>
      <c r="M59" s="35"/>
      <c r="N59" s="35"/>
      <c r="O59" s="35"/>
      <c r="P59" s="35"/>
    </row>
    <row r="60" spans="1:104" ht="10.15" customHeight="1">
      <c r="A60" s="10" t="s">
        <v>62</v>
      </c>
      <c r="B60" s="42">
        <v>76966</v>
      </c>
      <c r="C60" s="37">
        <v>87830</v>
      </c>
      <c r="D60" s="34">
        <f t="shared" si="5"/>
        <v>14.115323649403633</v>
      </c>
      <c r="E60" s="34">
        <f>+(C60*100)/'[2]Tb 2 cont &amp; Fig 2 '!D$21</f>
        <v>0.6479977217158549</v>
      </c>
      <c r="F60" s="36">
        <v>196181</v>
      </c>
      <c r="G60" s="20">
        <v>223248</v>
      </c>
      <c r="H60" s="34">
        <f t="shared" si="6"/>
        <v>13.796952813983005</v>
      </c>
      <c r="I60" s="34">
        <f>+(G60*100)/'[2]Tb 2 cont &amp; Fig 2 '!H$21</f>
        <v>0.37564306841468037</v>
      </c>
      <c r="J60" s="34">
        <f t="shared" si="4"/>
        <v>39.341897799756325</v>
      </c>
      <c r="K60" s="20"/>
      <c r="L60" s="52"/>
      <c r="M60" s="35"/>
      <c r="N60" s="35"/>
      <c r="O60" s="35"/>
      <c r="P60" s="35"/>
    </row>
    <row r="61" spans="1:104" ht="10.15" customHeight="1">
      <c r="A61" s="10" t="s">
        <v>63</v>
      </c>
      <c r="B61" s="42" t="s">
        <v>56</v>
      </c>
      <c r="C61" s="37" t="s">
        <v>56</v>
      </c>
      <c r="D61" s="38" t="s">
        <v>21</v>
      </c>
      <c r="E61" s="38" t="s">
        <v>21</v>
      </c>
      <c r="F61" s="36">
        <v>119783</v>
      </c>
      <c r="G61" s="20">
        <v>168418</v>
      </c>
      <c r="H61" s="34">
        <f t="shared" si="6"/>
        <v>40.602589683010109</v>
      </c>
      <c r="I61" s="34">
        <f>+(G61*100)/'[2]Tb 2 cont &amp; Fig 2 '!H$21</f>
        <v>0.28338464083110998</v>
      </c>
      <c r="J61" s="38" t="s">
        <v>21</v>
      </c>
      <c r="K61" s="38"/>
      <c r="L61" s="35"/>
      <c r="M61" s="35"/>
      <c r="N61" s="35"/>
      <c r="O61" s="35"/>
      <c r="P61" s="35"/>
    </row>
    <row r="62" spans="1:104" ht="10.15" customHeight="1">
      <c r="A62" s="53" t="s">
        <v>64</v>
      </c>
      <c r="B62" s="37">
        <v>132599</v>
      </c>
      <c r="C62" s="37">
        <v>140541</v>
      </c>
      <c r="D62" s="34">
        <f t="shared" si="5"/>
        <v>5.9894871002043759</v>
      </c>
      <c r="E62" s="34">
        <f>+(C62*100)/'[2]Tb 2 cont &amp; Fig 2 '!D$21</f>
        <v>1.0368922669665031</v>
      </c>
      <c r="F62" s="33">
        <v>494409</v>
      </c>
      <c r="G62" s="20">
        <v>495599</v>
      </c>
      <c r="H62" s="34">
        <f t="shared" si="6"/>
        <v>0.24069141136184818</v>
      </c>
      <c r="I62" s="34">
        <f>+(G62*100)/'[2]Tb 2 cont &amp; Fig 2 '!H$21</f>
        <v>0.83390816071475293</v>
      </c>
      <c r="J62" s="34">
        <f t="shared" si="4"/>
        <v>28.357805403158604</v>
      </c>
      <c r="L62" s="35"/>
      <c r="M62" s="35"/>
      <c r="N62" s="35"/>
      <c r="O62" s="35"/>
      <c r="P62" s="35"/>
    </row>
    <row r="63" spans="1:104" s="9" customFormat="1" ht="10.15" customHeight="1">
      <c r="A63" s="43" t="s">
        <v>65</v>
      </c>
      <c r="B63" s="54">
        <v>6402039</v>
      </c>
      <c r="C63" s="54">
        <v>6785488</v>
      </c>
      <c r="D63" s="31">
        <f t="shared" si="5"/>
        <v>5.9894824133373756</v>
      </c>
      <c r="E63" s="31">
        <f>+(C63*100)/'[2]Tb 2 cont &amp; Fig 2 '!D$21</f>
        <v>50.062401966643208</v>
      </c>
      <c r="F63" s="50">
        <v>25705264</v>
      </c>
      <c r="G63" s="41">
        <v>25665916</v>
      </c>
      <c r="H63" s="31">
        <f t="shared" si="6"/>
        <v>-0.1530737050590105</v>
      </c>
      <c r="I63" s="31">
        <f>+(G63*100)/'[2]Tb 2 cont &amp; Fig 2 '!H$21</f>
        <v>43.186158173481687</v>
      </c>
      <c r="J63" s="31">
        <f t="shared" si="4"/>
        <v>26.437739451808383</v>
      </c>
      <c r="L63" s="32"/>
      <c r="M63" s="32"/>
      <c r="N63" s="32"/>
      <c r="O63" s="32"/>
      <c r="P63" s="32"/>
    </row>
    <row r="64" spans="1:104" ht="1.9" customHeight="1" thickBot="1">
      <c r="A64" s="55"/>
      <c r="B64" s="55"/>
      <c r="C64" s="55"/>
      <c r="D64" s="55"/>
      <c r="E64" s="55"/>
      <c r="F64" s="55"/>
      <c r="G64" s="55"/>
      <c r="H64" s="55"/>
      <c r="I64" s="55"/>
      <c r="J64" s="55"/>
      <c r="K64" s="9"/>
      <c r="L64" s="35"/>
      <c r="M64" s="35"/>
      <c r="N64" s="35"/>
      <c r="O64" s="35"/>
      <c r="P64" s="35"/>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row>
    <row r="65" spans="1:16" ht="4" customHeight="1" thickTop="1">
      <c r="I65" s="56"/>
      <c r="J65" s="24"/>
      <c r="L65" s="35"/>
      <c r="M65" s="35"/>
      <c r="N65" s="35"/>
      <c r="O65" s="35"/>
      <c r="P65" s="35"/>
    </row>
    <row r="66" spans="1:16" ht="20.25" customHeight="1">
      <c r="A66" s="70"/>
      <c r="B66" s="59" t="s">
        <v>68</v>
      </c>
      <c r="C66" s="60"/>
      <c r="D66" s="60"/>
      <c r="E66" s="60"/>
      <c r="F66" s="60"/>
      <c r="G66" s="60"/>
      <c r="H66" s="60"/>
      <c r="I66" s="60"/>
      <c r="J66" s="60"/>
    </row>
    <row r="67" spans="1:16" ht="21" customHeight="1">
      <c r="A67" s="70"/>
      <c r="B67" s="70"/>
      <c r="C67" s="70"/>
      <c r="D67" s="70"/>
      <c r="E67" s="70"/>
      <c r="F67" s="70"/>
      <c r="G67" s="70"/>
      <c r="H67" s="70"/>
      <c r="I67" s="70"/>
      <c r="J67" s="70"/>
    </row>
    <row r="68" spans="1:16" ht="10.9" customHeight="1">
      <c r="A68" s="10" t="s">
        <v>69</v>
      </c>
      <c r="B68" s="71" t="s">
        <v>20</v>
      </c>
      <c r="C68" s="37"/>
      <c r="D68" s="34">
        <v>-100</v>
      </c>
      <c r="E68" s="38" t="s">
        <v>21</v>
      </c>
      <c r="F68" s="71" t="s">
        <v>20</v>
      </c>
      <c r="G68" s="37"/>
      <c r="H68" s="34">
        <v>-100</v>
      </c>
      <c r="I68" s="38" t="s">
        <v>21</v>
      </c>
      <c r="J68" s="72" t="s">
        <v>21</v>
      </c>
      <c r="K68" s="35"/>
      <c r="L68" s="35"/>
      <c r="M68" s="35"/>
      <c r="N68" s="35"/>
      <c r="O68" s="35"/>
    </row>
    <row r="69" spans="1:16" ht="10.9" customHeight="1">
      <c r="A69" s="10" t="s">
        <v>70</v>
      </c>
      <c r="B69" s="33">
        <v>312177</v>
      </c>
      <c r="C69" s="33">
        <v>456147</v>
      </c>
      <c r="D69" s="34">
        <f>(C69-B69)/B69*100</f>
        <v>46.118067634707231</v>
      </c>
      <c r="E69" s="34" t="e">
        <f>+(C69*100)/'[3]Tb 2 cont &amp; Fig 2 '!O$21</f>
        <v>#DIV/0!</v>
      </c>
      <c r="F69" s="33">
        <v>777446</v>
      </c>
      <c r="G69" s="33">
        <v>1107471</v>
      </c>
      <c r="H69" s="34">
        <f t="shared" ref="H69:H77" si="7">(G69-F69)/F69*100</f>
        <v>42.449893626052486</v>
      </c>
      <c r="I69" s="34" t="e">
        <f>+(G69*100)/'[3]Tb 2 cont &amp; Fig 2 '!S$21</f>
        <v>#DIV/0!</v>
      </c>
      <c r="J69" s="73">
        <f t="shared" ref="J69:J74" si="8">+(C69*100)/G69</f>
        <v>41.188166552442453</v>
      </c>
      <c r="K69" s="35"/>
      <c r="L69" s="35"/>
      <c r="M69" s="35"/>
      <c r="N69" s="35"/>
      <c r="O69" s="35"/>
    </row>
    <row r="70" spans="1:16" ht="10.9" customHeight="1">
      <c r="A70" s="10" t="s">
        <v>71</v>
      </c>
      <c r="B70" s="33">
        <v>104942</v>
      </c>
      <c r="C70" s="33">
        <v>59182</v>
      </c>
      <c r="D70" s="34">
        <f>(C70-B70)/B70*100</f>
        <v>-43.605038973909402</v>
      </c>
      <c r="E70" s="34" t="e">
        <f>+(C70*100)/'[3]Tb 2 cont &amp; Fig 2 '!O$21</f>
        <v>#DIV/0!</v>
      </c>
      <c r="F70" s="33">
        <v>259130</v>
      </c>
      <c r="G70" s="33">
        <v>176763</v>
      </c>
      <c r="H70" s="34">
        <f t="shared" si="7"/>
        <v>-31.785976150966693</v>
      </c>
      <c r="I70" s="34" t="e">
        <f>+(G70*100)/'[3]Tb 2 cont &amp; Fig 2 '!S$21</f>
        <v>#DIV/0!</v>
      </c>
      <c r="J70" s="73">
        <f t="shared" si="8"/>
        <v>33.480988668443054</v>
      </c>
      <c r="K70" s="35"/>
      <c r="L70" s="35"/>
      <c r="M70" s="35"/>
      <c r="N70" s="35"/>
      <c r="O70" s="35"/>
    </row>
    <row r="71" spans="1:16" ht="10.9" customHeight="1">
      <c r="A71" s="10" t="s">
        <v>72</v>
      </c>
      <c r="B71" s="33"/>
      <c r="C71" s="33"/>
      <c r="D71" s="38" t="s">
        <v>21</v>
      </c>
      <c r="E71" s="38" t="s">
        <v>21</v>
      </c>
      <c r="F71" s="33"/>
      <c r="G71" s="33"/>
      <c r="H71" s="34" t="e">
        <f t="shared" si="7"/>
        <v>#DIV/0!</v>
      </c>
      <c r="I71" s="34" t="e">
        <f>+(G71*100)/'[3]Tb 2 cont &amp; Fig 2 '!S$21</f>
        <v>#DIV/0!</v>
      </c>
      <c r="J71" s="73" t="e">
        <f t="shared" si="8"/>
        <v>#DIV/0!</v>
      </c>
    </row>
    <row r="72" spans="1:16" ht="10.9" customHeight="1">
      <c r="A72" s="10" t="s">
        <v>73</v>
      </c>
      <c r="B72" s="33">
        <v>50304</v>
      </c>
      <c r="C72" s="33">
        <v>58078</v>
      </c>
      <c r="D72" s="34">
        <f>(C72-B72)/B72*100</f>
        <v>15.454039440203562</v>
      </c>
      <c r="E72" s="34" t="e">
        <f>+(C72*100)/'[3]Tb 2 cont &amp; Fig 2 '!O$21</f>
        <v>#DIV/0!</v>
      </c>
      <c r="F72" s="33">
        <v>432894</v>
      </c>
      <c r="G72" s="33">
        <v>295718</v>
      </c>
      <c r="H72" s="34">
        <f t="shared" si="7"/>
        <v>-31.68812688556552</v>
      </c>
      <c r="I72" s="34" t="e">
        <f>+(G72*100)/'[3]Tb 2 cont &amp; Fig 2 '!S$21</f>
        <v>#DIV/0!</v>
      </c>
      <c r="J72" s="73">
        <f t="shared" si="8"/>
        <v>19.639656699964156</v>
      </c>
    </row>
    <row r="73" spans="1:16" ht="10.9" customHeight="1">
      <c r="A73" s="10" t="s">
        <v>74</v>
      </c>
      <c r="B73" s="33">
        <v>71530</v>
      </c>
      <c r="C73" s="33">
        <v>64466</v>
      </c>
      <c r="D73" s="34">
        <f>(C73-B73)/B73*100</f>
        <v>-9.8755766811128201</v>
      </c>
      <c r="E73" s="34" t="e">
        <f>+(C73*100)/'[3]Tb 2 cont &amp; Fig 2 '!O$21</f>
        <v>#DIV/0!</v>
      </c>
      <c r="F73" s="33">
        <v>320989</v>
      </c>
      <c r="G73" s="33">
        <v>268853</v>
      </c>
      <c r="H73" s="34">
        <f>(G73-F73)/F73*100</f>
        <v>-16.242301138045228</v>
      </c>
      <c r="I73" s="34" t="e">
        <f>+(G73*100)/'[3]Tb 2 cont &amp; Fig 2 '!S$21</f>
        <v>#DIV/0!</v>
      </c>
      <c r="J73" s="73">
        <f t="shared" si="8"/>
        <v>23.97815906833846</v>
      </c>
    </row>
    <row r="74" spans="1:16" ht="10.9" customHeight="1">
      <c r="A74" s="10" t="s">
        <v>75</v>
      </c>
      <c r="B74" s="33">
        <v>0</v>
      </c>
      <c r="C74" s="33">
        <v>0</v>
      </c>
      <c r="D74" s="38" t="s">
        <v>21</v>
      </c>
      <c r="E74" s="38" t="s">
        <v>21</v>
      </c>
      <c r="F74" s="33">
        <v>1289</v>
      </c>
      <c r="G74" s="33">
        <v>4106</v>
      </c>
      <c r="H74" s="34">
        <f>(G74-F74)/F74*100</f>
        <v>218.54150504266872</v>
      </c>
      <c r="I74" s="34" t="e">
        <f>+(G74*100)/'[3]Tb 2 cont &amp; Fig 2 '!S$21</f>
        <v>#DIV/0!</v>
      </c>
      <c r="J74" s="73">
        <f t="shared" si="8"/>
        <v>0</v>
      </c>
    </row>
    <row r="75" spans="1:16" ht="10.9" customHeight="1">
      <c r="A75" s="10" t="s">
        <v>76</v>
      </c>
      <c r="B75" s="33">
        <v>0</v>
      </c>
      <c r="C75" s="33">
        <v>0</v>
      </c>
      <c r="D75" s="38" t="s">
        <v>21</v>
      </c>
      <c r="E75" s="38" t="s">
        <v>21</v>
      </c>
      <c r="F75" s="33">
        <v>175802</v>
      </c>
      <c r="G75" s="33">
        <v>121041</v>
      </c>
      <c r="H75" s="34">
        <f t="shared" si="7"/>
        <v>-31.149247448834483</v>
      </c>
      <c r="I75" s="34" t="e">
        <f>+(G75*100)/'[3]Tb 2 cont &amp; Fig 2 '!S$21</f>
        <v>#DIV/0!</v>
      </c>
      <c r="J75" s="38">
        <v>0</v>
      </c>
    </row>
    <row r="76" spans="1:16" ht="10.9" customHeight="1">
      <c r="A76" s="10" t="s">
        <v>77</v>
      </c>
      <c r="B76" s="33">
        <f>B77-B75-B70-B69-B72-B73-B74</f>
        <v>10266</v>
      </c>
      <c r="C76" s="33">
        <f>C77-C75-C70-C69-C72-C73-C74</f>
        <v>15008</v>
      </c>
      <c r="D76" s="34">
        <f>(C76-B76)/B76*100</f>
        <v>46.191311124098966</v>
      </c>
      <c r="E76" s="34" t="e">
        <f>+(C76*100)/'[3]Tb 2 cont &amp; Fig 2 '!O$21</f>
        <v>#DIV/0!</v>
      </c>
      <c r="F76" s="33">
        <f>F77-F75-F70-F69-F72-F73-F74</f>
        <v>132412</v>
      </c>
      <c r="G76" s="33">
        <f>G77-G75-G70-G69-G72-G73-G74</f>
        <v>152095</v>
      </c>
      <c r="H76" s="34">
        <f t="shared" si="7"/>
        <v>14.864966921427062</v>
      </c>
      <c r="I76" s="34" t="e">
        <f>+(G76*100)/'[3]Tb 2 cont &amp; Fig 2 '!S$21</f>
        <v>#DIV/0!</v>
      </c>
      <c r="J76" s="73">
        <f>+(C76*100)/G76</f>
        <v>9.86751701239357</v>
      </c>
    </row>
    <row r="77" spans="1:16" ht="10.9" customHeight="1" thickBot="1">
      <c r="A77" s="74" t="s">
        <v>78</v>
      </c>
      <c r="B77" s="75">
        <v>549219</v>
      </c>
      <c r="C77" s="75">
        <v>652881</v>
      </c>
      <c r="D77" s="76">
        <f>(C77-B77)/B77*100</f>
        <v>18.874438065689642</v>
      </c>
      <c r="E77" s="76" t="e">
        <f>+(C77*100)/'[3]Tb 2 cont &amp; Fig 2 '!O$21</f>
        <v>#DIV/0!</v>
      </c>
      <c r="F77" s="75">
        <v>2099962</v>
      </c>
      <c r="G77" s="75">
        <v>2126047</v>
      </c>
      <c r="H77" s="76">
        <f t="shared" si="7"/>
        <v>1.2421653344203372</v>
      </c>
      <c r="I77" s="76" t="e">
        <f>+(G77*100)/'[3]Tb 2 cont &amp; Fig 2 '!S$21</f>
        <v>#DIV/0!</v>
      </c>
      <c r="J77" s="77">
        <f>+(C77*100)/G77</f>
        <v>30.708681416732556</v>
      </c>
    </row>
    <row r="78" spans="1:16" ht="10.9" customHeight="1" thickTop="1">
      <c r="A78" s="78" t="s">
        <v>79</v>
      </c>
      <c r="B78" s="50">
        <v>12898011</v>
      </c>
      <c r="C78" s="50">
        <v>13554060</v>
      </c>
      <c r="D78" s="31">
        <f>(C78-B78)/B78*100</f>
        <v>5.0864354201589688</v>
      </c>
      <c r="E78" s="31" t="e">
        <f>+(C78*100)/'[3]Tb 2 cont &amp; Fig 2 '!O$21</f>
        <v>#DIV/0!</v>
      </c>
      <c r="F78" s="50">
        <v>57886741</v>
      </c>
      <c r="G78" s="50">
        <v>59430885</v>
      </c>
      <c r="H78" s="31">
        <f>(G78-F78)/F78*100</f>
        <v>2.6675262302294755</v>
      </c>
      <c r="I78" s="31" t="e">
        <f>+(G78*100)/'[3]Tb 2 cont &amp; Fig 2 '!S$21</f>
        <v>#DIV/0!</v>
      </c>
      <c r="J78" s="47">
        <f>+(C78*100)/G78</f>
        <v>22.806424639310016</v>
      </c>
    </row>
    <row r="79" spans="1:16" ht="10.9" customHeight="1" thickBot="1">
      <c r="A79" s="80"/>
      <c r="B79" s="80"/>
      <c r="C79" s="80"/>
      <c r="D79" s="81"/>
      <c r="E79" s="82"/>
      <c r="F79" s="80"/>
      <c r="G79" s="80"/>
      <c r="H79" s="80"/>
      <c r="I79" s="80"/>
      <c r="J79" s="80"/>
    </row>
    <row r="80" spans="1:16" ht="10.9" customHeight="1" thickTop="1">
      <c r="A80" s="70"/>
      <c r="B80" s="70"/>
      <c r="C80" s="70"/>
      <c r="D80" s="70"/>
      <c r="E80" s="70"/>
      <c r="F80" s="70"/>
      <c r="G80" s="79"/>
      <c r="H80" s="79"/>
      <c r="I80" s="79"/>
      <c r="J80" s="79"/>
    </row>
    <row r="81" spans="1:11" ht="7">
      <c r="A81" s="61" t="s">
        <v>66</v>
      </c>
      <c r="B81" s="61"/>
      <c r="C81" s="61"/>
      <c r="D81" s="61"/>
      <c r="E81" s="61"/>
      <c r="F81" s="61"/>
      <c r="G81" s="61"/>
      <c r="H81" s="61"/>
      <c r="I81" s="61"/>
      <c r="J81" s="61"/>
    </row>
    <row r="82" spans="1:11" ht="7">
      <c r="A82" s="62" t="s">
        <v>67</v>
      </c>
      <c r="B82" s="62"/>
      <c r="C82" s="62"/>
      <c r="D82" s="62"/>
      <c r="E82" s="62"/>
      <c r="F82" s="62"/>
      <c r="G82" s="62"/>
      <c r="H82" s="62"/>
      <c r="I82" s="62"/>
      <c r="J82" s="62"/>
    </row>
    <row r="83" spans="1:11" ht="10.9" customHeight="1">
      <c r="A83" s="83"/>
      <c r="B83" s="83"/>
      <c r="C83" s="83"/>
      <c r="D83" s="83"/>
      <c r="E83" s="83"/>
      <c r="F83" s="83"/>
      <c r="G83" s="83"/>
      <c r="H83" s="83"/>
      <c r="I83" s="83"/>
      <c r="J83" s="83"/>
      <c r="K83" s="83"/>
    </row>
    <row r="84" spans="1:11" ht="10.9" customHeight="1">
      <c r="B84" s="57"/>
      <c r="D84" s="58"/>
      <c r="E84" s="56"/>
    </row>
    <row r="85" spans="1:11" ht="10.9" customHeight="1">
      <c r="B85" s="57"/>
      <c r="D85" s="58"/>
      <c r="E85" s="56"/>
    </row>
    <row r="86" spans="1:11" ht="10.9" customHeight="1">
      <c r="B86" s="57"/>
      <c r="D86" s="58"/>
      <c r="E86" s="56"/>
    </row>
    <row r="87" spans="1:11" ht="10.9" customHeight="1">
      <c r="B87" s="57"/>
      <c r="D87" s="58"/>
      <c r="E87" s="56"/>
    </row>
    <row r="88" spans="1:11" ht="10.9" customHeight="1">
      <c r="B88" s="57"/>
      <c r="D88" s="58"/>
      <c r="E88" s="56"/>
    </row>
    <row r="89" spans="1:11" ht="10.9" customHeight="1">
      <c r="A89" s="5"/>
      <c r="B89" s="57"/>
      <c r="D89" s="58"/>
      <c r="E89" s="56"/>
    </row>
    <row r="90" spans="1:11" ht="10.9" customHeight="1">
      <c r="B90" s="57"/>
      <c r="D90" s="58"/>
      <c r="E90" s="56"/>
    </row>
    <row r="91" spans="1:11" ht="10.9" customHeight="1">
      <c r="B91" s="57"/>
      <c r="D91" s="58"/>
      <c r="E91" s="56"/>
    </row>
    <row r="92" spans="1:11" ht="10.9" customHeight="1">
      <c r="B92" s="57"/>
      <c r="D92" s="58"/>
      <c r="E92" s="56"/>
    </row>
    <row r="93" spans="1:11" ht="10.9" customHeight="1">
      <c r="B93" s="57"/>
      <c r="D93" s="58"/>
      <c r="E93" s="56"/>
    </row>
    <row r="94" spans="1:11" ht="10.9" customHeight="1">
      <c r="B94" s="57"/>
      <c r="D94" s="58"/>
      <c r="E94" s="56"/>
    </row>
    <row r="95" spans="1:11" ht="10.9" customHeight="1">
      <c r="B95" s="57"/>
      <c r="D95" s="58"/>
      <c r="E95" s="56"/>
    </row>
    <row r="96" spans="1:11" ht="10.9" customHeight="1">
      <c r="B96" s="57"/>
      <c r="D96" s="58"/>
      <c r="E96" s="56"/>
    </row>
    <row r="97" spans="2:5" ht="10.9" customHeight="1">
      <c r="B97" s="57"/>
      <c r="D97" s="58"/>
      <c r="E97" s="56"/>
    </row>
    <row r="98" spans="2:5" ht="10.9" customHeight="1">
      <c r="B98" s="57"/>
      <c r="D98" s="58"/>
      <c r="E98" s="56"/>
    </row>
    <row r="99" spans="2:5" ht="10.9" customHeight="1">
      <c r="B99" s="57"/>
      <c r="D99" s="58"/>
      <c r="E99" s="56"/>
    </row>
    <row r="100" spans="2:5" ht="10.9" customHeight="1">
      <c r="B100" s="57"/>
      <c r="D100" s="58"/>
      <c r="E100" s="56"/>
    </row>
    <row r="101" spans="2:5" ht="10.9" customHeight="1">
      <c r="B101" s="57"/>
      <c r="D101" s="58"/>
      <c r="E101" s="56"/>
    </row>
    <row r="102" spans="2:5" ht="10.9" customHeight="1">
      <c r="B102" s="57"/>
      <c r="D102" s="58"/>
      <c r="E102" s="56"/>
    </row>
    <row r="103" spans="2:5" ht="10.9" customHeight="1">
      <c r="E103" s="56"/>
    </row>
    <row r="104" spans="2:5" ht="10.9" customHeight="1">
      <c r="E104" s="56"/>
    </row>
    <row r="105" spans="2:5" ht="10.9" customHeight="1">
      <c r="E105" s="56"/>
    </row>
    <row r="106" spans="2:5" ht="10.9" customHeight="1">
      <c r="E106" s="56"/>
    </row>
    <row r="107" spans="2:5" ht="10.9" customHeight="1">
      <c r="E107" s="56"/>
    </row>
    <row r="108" spans="2:5" ht="10.9" customHeight="1">
      <c r="E108" s="56"/>
    </row>
    <row r="109" spans="2:5" ht="10.9" customHeight="1">
      <c r="E109" s="56"/>
    </row>
  </sheetData>
  <mergeCells count="12">
    <mergeCell ref="B66:J66"/>
    <mergeCell ref="A83:K83"/>
    <mergeCell ref="B8:J8"/>
    <mergeCell ref="B50:J50"/>
    <mergeCell ref="A81:J81"/>
    <mergeCell ref="A82:J82"/>
    <mergeCell ref="A1:J1"/>
    <mergeCell ref="B3:E3"/>
    <mergeCell ref="F3:I3"/>
    <mergeCell ref="J3:J6"/>
    <mergeCell ref="E4:E5"/>
    <mergeCell ref="I4:I5"/>
  </mergeCells>
  <pageMargins left="0.75" right="0.75" top="0.75" bottom="0.75" header="0.5" footer="0.5"/>
  <pageSetup firstPageNumber="11" orientation="portrait" useFirstPageNumber="1" r:id="rId1"/>
  <headerFooter alignWithMargins="0">
    <oddFooter>&amp;C&amp;"Arial Black,Regular"&amp;8- 11 -&amp;R&amp;"Copperplate Gothic Bold,Regular"&amp;7Alberta Agriculture Statistics Yearbook,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workbookViewId="0">
      <selection activeCell="B56" sqref="B56"/>
    </sheetView>
  </sheetViews>
  <sheetFormatPr defaultRowHeight="14.5"/>
  <cols>
    <col min="1" max="1" width="2.07421875" style="86" customWidth="1"/>
    <col min="2" max="2" width="1.921875" style="86" customWidth="1"/>
    <col min="3" max="3" width="4.69140625" style="86" customWidth="1"/>
    <col min="4" max="4" width="1.53515625" style="86" customWidth="1"/>
    <col min="5" max="14" width="9.23046875" style="86"/>
    <col min="15" max="15" width="6.15234375" style="86" customWidth="1"/>
    <col min="16" max="16" width="1.3046875" style="86" customWidth="1"/>
    <col min="17" max="17" width="1.4609375" style="86" customWidth="1"/>
    <col min="18" max="18" width="1.69140625" style="86" customWidth="1"/>
    <col min="19" max="16384" width="9.23046875" style="86"/>
  </cols>
  <sheetData>
    <row r="1" spans="1:19" ht="15" thickBot="1">
      <c r="A1" s="84"/>
      <c r="B1" s="84"/>
      <c r="C1" s="84"/>
      <c r="D1" s="84"/>
      <c r="E1" s="85"/>
      <c r="F1" s="85"/>
      <c r="G1" s="84"/>
      <c r="H1" s="84"/>
      <c r="I1" s="84"/>
      <c r="J1" s="84"/>
      <c r="K1" s="84"/>
      <c r="L1" s="84"/>
      <c r="M1" s="84"/>
      <c r="N1" s="84"/>
      <c r="O1" s="84"/>
      <c r="P1" s="84"/>
      <c r="Q1" s="84"/>
      <c r="R1" s="84"/>
      <c r="S1" s="84"/>
    </row>
    <row r="2" spans="1:19" ht="6.75" customHeight="1" thickBot="1">
      <c r="A2" s="84"/>
      <c r="B2" s="84"/>
      <c r="C2" s="87"/>
      <c r="D2" s="88"/>
      <c r="E2" s="89"/>
      <c r="F2" s="89"/>
      <c r="G2" s="90"/>
      <c r="H2" s="90"/>
      <c r="I2" s="90"/>
      <c r="J2" s="90"/>
      <c r="K2" s="90"/>
      <c r="L2" s="90"/>
      <c r="M2" s="90"/>
      <c r="N2" s="90"/>
      <c r="O2" s="90"/>
      <c r="P2" s="91"/>
      <c r="Q2" s="84"/>
      <c r="R2" s="84"/>
      <c r="S2" s="84"/>
    </row>
    <row r="3" spans="1:19" ht="6" customHeight="1" thickTop="1">
      <c r="A3" s="84"/>
      <c r="B3" s="84"/>
      <c r="C3" s="92"/>
      <c r="D3" s="93"/>
      <c r="E3" s="94"/>
      <c r="F3" s="94"/>
      <c r="G3" s="95"/>
      <c r="H3" s="95"/>
      <c r="I3" s="95"/>
      <c r="J3" s="95"/>
      <c r="K3" s="95"/>
      <c r="L3" s="95"/>
      <c r="M3" s="95"/>
      <c r="N3" s="95"/>
      <c r="O3" s="95"/>
      <c r="P3" s="96"/>
      <c r="Q3" s="97"/>
      <c r="R3" s="84"/>
      <c r="S3" s="84"/>
    </row>
    <row r="4" spans="1:19" ht="8.25" customHeight="1">
      <c r="A4" s="84"/>
      <c r="B4" s="84"/>
      <c r="C4" s="98"/>
      <c r="D4" s="99"/>
      <c r="E4" s="100"/>
      <c r="F4" s="100"/>
      <c r="G4" s="101"/>
      <c r="H4" s="101"/>
      <c r="I4" s="101"/>
      <c r="J4" s="101"/>
      <c r="K4" s="101"/>
      <c r="L4" s="101"/>
      <c r="M4" s="101"/>
      <c r="N4" s="101"/>
      <c r="O4" s="101"/>
      <c r="P4" s="102"/>
      <c r="Q4" s="103"/>
      <c r="R4" s="84"/>
      <c r="S4" s="84"/>
    </row>
    <row r="5" spans="1:19" ht="18.5" thickBot="1">
      <c r="A5" s="84"/>
      <c r="B5" s="104"/>
      <c r="C5" s="105"/>
      <c r="D5" s="99"/>
      <c r="E5" s="106" t="s">
        <v>80</v>
      </c>
      <c r="F5" s="107"/>
      <c r="G5" s="108"/>
      <c r="H5" s="108"/>
      <c r="I5" s="108"/>
      <c r="J5" s="108"/>
      <c r="K5" s="108"/>
      <c r="L5" s="108"/>
      <c r="M5" s="108"/>
      <c r="N5" s="108"/>
      <c r="O5" s="108"/>
      <c r="P5" s="102"/>
      <c r="Q5" s="109"/>
      <c r="R5" s="105"/>
      <c r="S5" s="84"/>
    </row>
    <row r="6" spans="1:19">
      <c r="A6" s="84"/>
      <c r="B6" s="110"/>
      <c r="C6" s="98"/>
      <c r="D6" s="101"/>
      <c r="E6" s="85"/>
      <c r="F6" s="85"/>
      <c r="G6" s="111"/>
      <c r="H6" s="111"/>
      <c r="I6" s="111"/>
      <c r="J6" s="111"/>
      <c r="K6" s="111"/>
      <c r="L6" s="111"/>
      <c r="M6" s="111"/>
      <c r="N6" s="111"/>
      <c r="O6" s="111"/>
      <c r="P6" s="111"/>
      <c r="Q6" s="112"/>
      <c r="R6" s="113"/>
      <c r="S6" s="84"/>
    </row>
    <row r="7" spans="1:19" ht="15">
      <c r="A7" s="114"/>
      <c r="B7" s="115"/>
      <c r="C7" s="116"/>
      <c r="D7" s="117"/>
      <c r="E7" s="118" t="s">
        <v>81</v>
      </c>
      <c r="F7" s="119"/>
      <c r="G7" s="120" t="s">
        <v>82</v>
      </c>
      <c r="H7" s="121"/>
      <c r="I7" s="122"/>
      <c r="J7" s="123"/>
      <c r="K7" s="123"/>
      <c r="L7" s="123"/>
      <c r="M7" s="123"/>
      <c r="N7" s="123"/>
      <c r="O7" s="123"/>
      <c r="P7" s="123"/>
      <c r="Q7" s="124"/>
      <c r="R7" s="125"/>
      <c r="S7" s="114"/>
    </row>
    <row r="8" spans="1:19" ht="15">
      <c r="A8" s="114"/>
      <c r="B8" s="115"/>
      <c r="C8" s="116"/>
      <c r="D8" s="117"/>
      <c r="E8" s="118" t="s">
        <v>83</v>
      </c>
      <c r="F8" s="119"/>
      <c r="G8" s="120" t="s">
        <v>84</v>
      </c>
      <c r="H8" s="121"/>
      <c r="I8" s="122"/>
      <c r="J8" s="123"/>
      <c r="K8" s="126"/>
      <c r="L8" s="126"/>
      <c r="M8" s="126"/>
      <c r="N8" s="126"/>
      <c r="O8" s="126"/>
      <c r="P8" s="126"/>
      <c r="Q8" s="127"/>
      <c r="R8" s="125"/>
      <c r="S8" s="114"/>
    </row>
    <row r="9" spans="1:19" ht="15">
      <c r="A9" s="114"/>
      <c r="B9" s="115"/>
      <c r="C9" s="116"/>
      <c r="D9" s="117"/>
      <c r="E9" s="118" t="s">
        <v>56</v>
      </c>
      <c r="F9" s="119"/>
      <c r="G9" s="120" t="s">
        <v>85</v>
      </c>
      <c r="H9" s="121"/>
      <c r="I9" s="122"/>
      <c r="J9" s="123"/>
      <c r="K9" s="126"/>
      <c r="L9" s="126"/>
      <c r="M9" s="126"/>
      <c r="N9" s="126"/>
      <c r="O9" s="126"/>
      <c r="P9" s="126"/>
      <c r="Q9" s="127"/>
      <c r="R9" s="125"/>
      <c r="S9" s="114"/>
    </row>
    <row r="10" spans="1:19" ht="15">
      <c r="A10" s="114"/>
      <c r="B10" s="115"/>
      <c r="C10" s="116"/>
      <c r="D10" s="117"/>
      <c r="E10" s="118" t="s">
        <v>20</v>
      </c>
      <c r="F10" s="119"/>
      <c r="G10" s="120" t="s">
        <v>86</v>
      </c>
      <c r="H10" s="121"/>
      <c r="I10" s="122"/>
      <c r="J10" s="123"/>
      <c r="K10" s="126"/>
      <c r="L10" s="126"/>
      <c r="M10" s="126"/>
      <c r="N10" s="126"/>
      <c r="O10" s="126"/>
      <c r="P10" s="126"/>
      <c r="Q10" s="127"/>
      <c r="R10" s="125"/>
      <c r="S10" s="114"/>
    </row>
    <row r="11" spans="1:19" ht="15">
      <c r="A11" s="114"/>
      <c r="B11" s="115"/>
      <c r="C11" s="116"/>
      <c r="D11" s="117"/>
      <c r="E11" s="118" t="s">
        <v>87</v>
      </c>
      <c r="F11" s="119"/>
      <c r="G11" s="120" t="s">
        <v>88</v>
      </c>
      <c r="H11" s="121"/>
      <c r="I11" s="122"/>
      <c r="J11" s="123"/>
      <c r="K11" s="126"/>
      <c r="L11" s="126"/>
      <c r="M11" s="126"/>
      <c r="N11" s="126"/>
      <c r="O11" s="126"/>
      <c r="P11" s="126"/>
      <c r="Q11" s="127"/>
      <c r="R11" s="125"/>
      <c r="S11" s="114"/>
    </row>
    <row r="12" spans="1:19" ht="15">
      <c r="A12" s="114"/>
      <c r="B12" s="115"/>
      <c r="C12" s="116"/>
      <c r="D12" s="117"/>
      <c r="E12" s="118" t="s">
        <v>89</v>
      </c>
      <c r="F12" s="119"/>
      <c r="G12" s="120" t="s">
        <v>90</v>
      </c>
      <c r="H12" s="121"/>
      <c r="I12" s="122"/>
      <c r="J12" s="123"/>
      <c r="K12" s="126"/>
      <c r="L12" s="126"/>
      <c r="M12" s="126"/>
      <c r="N12" s="126"/>
      <c r="O12" s="126"/>
      <c r="P12" s="126"/>
      <c r="Q12" s="127"/>
      <c r="R12" s="125"/>
      <c r="S12" s="114"/>
    </row>
    <row r="13" spans="1:19" ht="15">
      <c r="A13" s="114"/>
      <c r="B13" s="115"/>
      <c r="C13" s="116"/>
      <c r="D13" s="117"/>
      <c r="E13" s="118" t="s">
        <v>8</v>
      </c>
      <c r="F13" s="119"/>
      <c r="G13" s="120" t="s">
        <v>91</v>
      </c>
      <c r="H13" s="121"/>
      <c r="I13" s="122"/>
      <c r="J13" s="123"/>
      <c r="K13" s="126"/>
      <c r="L13" s="126"/>
      <c r="M13" s="126"/>
      <c r="N13" s="126"/>
      <c r="O13" s="126"/>
      <c r="P13" s="126"/>
      <c r="Q13" s="127"/>
      <c r="R13" s="125"/>
      <c r="S13" s="114"/>
    </row>
    <row r="14" spans="1:19" ht="15">
      <c r="A14" s="114"/>
      <c r="B14" s="115"/>
      <c r="C14" s="116"/>
      <c r="D14" s="117"/>
      <c r="E14" s="118" t="s">
        <v>92</v>
      </c>
      <c r="F14" s="119"/>
      <c r="G14" s="120" t="s">
        <v>93</v>
      </c>
      <c r="H14" s="121"/>
      <c r="I14" s="122"/>
      <c r="J14" s="123"/>
      <c r="K14" s="126"/>
      <c r="L14" s="126"/>
      <c r="M14" s="126"/>
      <c r="N14" s="126"/>
      <c r="O14" s="126"/>
      <c r="P14" s="126"/>
      <c r="Q14" s="127"/>
      <c r="R14" s="125"/>
      <c r="S14" s="114"/>
    </row>
    <row r="15" spans="1:19" ht="15">
      <c r="A15" s="114"/>
      <c r="B15" s="115"/>
      <c r="C15" s="116"/>
      <c r="D15" s="117"/>
      <c r="E15" s="118" t="s">
        <v>94</v>
      </c>
      <c r="F15" s="119"/>
      <c r="G15" s="120" t="s">
        <v>95</v>
      </c>
      <c r="H15" s="121"/>
      <c r="I15" s="122"/>
      <c r="J15" s="123"/>
      <c r="K15" s="126"/>
      <c r="L15" s="126"/>
      <c r="M15" s="126"/>
      <c r="N15" s="126"/>
      <c r="O15" s="126"/>
      <c r="P15" s="126"/>
      <c r="Q15" s="127"/>
      <c r="R15" s="125"/>
      <c r="S15" s="114"/>
    </row>
    <row r="16" spans="1:19" ht="15">
      <c r="A16" s="114"/>
      <c r="B16" s="115"/>
      <c r="C16" s="116"/>
      <c r="D16" s="117"/>
      <c r="E16" s="118" t="s">
        <v>96</v>
      </c>
      <c r="F16" s="119"/>
      <c r="G16" s="120" t="s">
        <v>97</v>
      </c>
      <c r="H16" s="121"/>
      <c r="I16" s="122"/>
      <c r="J16" s="123"/>
      <c r="K16" s="126"/>
      <c r="L16" s="126"/>
      <c r="M16" s="126"/>
      <c r="N16" s="126"/>
      <c r="O16" s="126"/>
      <c r="P16" s="126"/>
      <c r="Q16" s="127"/>
      <c r="R16" s="125"/>
      <c r="S16" s="114"/>
    </row>
    <row r="17" spans="1:19" ht="15">
      <c r="A17" s="114"/>
      <c r="B17" s="115"/>
      <c r="C17" s="116"/>
      <c r="D17" s="117"/>
      <c r="E17" s="118" t="s">
        <v>98</v>
      </c>
      <c r="F17" s="119"/>
      <c r="G17" s="120" t="s">
        <v>99</v>
      </c>
      <c r="H17" s="121"/>
      <c r="I17" s="122"/>
      <c r="J17" s="123"/>
      <c r="K17" s="126"/>
      <c r="L17" s="126"/>
      <c r="M17" s="126"/>
      <c r="N17" s="126"/>
      <c r="O17" s="126"/>
      <c r="P17" s="126"/>
      <c r="Q17" s="127"/>
      <c r="R17" s="125"/>
      <c r="S17" s="114"/>
    </row>
    <row r="18" spans="1:19" ht="15">
      <c r="A18" s="114"/>
      <c r="B18" s="115"/>
      <c r="C18" s="116"/>
      <c r="D18" s="117"/>
      <c r="E18" s="118" t="s">
        <v>100</v>
      </c>
      <c r="F18" s="119"/>
      <c r="G18" s="120" t="s">
        <v>101</v>
      </c>
      <c r="H18" s="121"/>
      <c r="I18" s="122"/>
      <c r="J18" s="123"/>
      <c r="K18" s="126"/>
      <c r="L18" s="126"/>
      <c r="M18" s="126"/>
      <c r="N18" s="126"/>
      <c r="O18" s="126"/>
      <c r="P18" s="126"/>
      <c r="Q18" s="127"/>
      <c r="R18" s="125"/>
      <c r="S18" s="114"/>
    </row>
    <row r="19" spans="1:19" ht="15">
      <c r="A19" s="114"/>
      <c r="B19" s="115"/>
      <c r="C19" s="116"/>
      <c r="D19" s="117"/>
      <c r="E19" s="118" t="s">
        <v>102</v>
      </c>
      <c r="F19" s="119"/>
      <c r="G19" s="120" t="s">
        <v>103</v>
      </c>
      <c r="H19" s="121"/>
      <c r="I19" s="122"/>
      <c r="J19" s="123"/>
      <c r="K19" s="126"/>
      <c r="L19" s="126"/>
      <c r="M19" s="126"/>
      <c r="N19" s="126"/>
      <c r="O19" s="126"/>
      <c r="P19" s="126"/>
      <c r="Q19" s="127"/>
      <c r="R19" s="125"/>
      <c r="S19" s="114"/>
    </row>
    <row r="20" spans="1:19" ht="15">
      <c r="A20" s="114"/>
      <c r="B20" s="115"/>
      <c r="C20" s="116"/>
      <c r="D20" s="117"/>
      <c r="E20" s="118" t="s">
        <v>104</v>
      </c>
      <c r="F20" s="119"/>
      <c r="G20" s="120" t="s">
        <v>105</v>
      </c>
      <c r="H20" s="121"/>
      <c r="I20" s="122"/>
      <c r="J20" s="123"/>
      <c r="K20" s="126"/>
      <c r="L20" s="126"/>
      <c r="M20" s="126"/>
      <c r="N20" s="126"/>
      <c r="O20" s="126"/>
      <c r="P20" s="126"/>
      <c r="Q20" s="127"/>
      <c r="R20" s="125"/>
      <c r="S20" s="114"/>
    </row>
    <row r="21" spans="1:19" ht="15">
      <c r="A21" s="114"/>
      <c r="B21" s="115"/>
      <c r="C21" s="116"/>
      <c r="D21" s="117"/>
      <c r="E21" s="118" t="s">
        <v>106</v>
      </c>
      <c r="F21" s="119"/>
      <c r="G21" s="120" t="s">
        <v>107</v>
      </c>
      <c r="H21" s="121"/>
      <c r="I21" s="122"/>
      <c r="J21" s="123"/>
      <c r="K21" s="126"/>
      <c r="L21" s="126"/>
      <c r="M21" s="126"/>
      <c r="N21" s="126"/>
      <c r="O21" s="126"/>
      <c r="P21" s="126"/>
      <c r="Q21" s="127"/>
      <c r="R21" s="125"/>
      <c r="S21" s="114"/>
    </row>
    <row r="22" spans="1:19" ht="15">
      <c r="A22" s="114"/>
      <c r="B22" s="115"/>
      <c r="C22" s="116"/>
      <c r="D22" s="117"/>
      <c r="E22" s="118" t="s">
        <v>108</v>
      </c>
      <c r="F22" s="119"/>
      <c r="G22" s="120" t="s">
        <v>109</v>
      </c>
      <c r="H22" s="121"/>
      <c r="I22" s="122"/>
      <c r="J22" s="123"/>
      <c r="K22" s="126"/>
      <c r="L22" s="126"/>
      <c r="M22" s="126"/>
      <c r="N22" s="126"/>
      <c r="O22" s="126"/>
      <c r="P22" s="126"/>
      <c r="Q22" s="127"/>
      <c r="R22" s="125"/>
      <c r="S22" s="114"/>
    </row>
    <row r="23" spans="1:19">
      <c r="A23" s="84"/>
      <c r="B23" s="128"/>
      <c r="C23" s="98"/>
      <c r="D23" s="101"/>
      <c r="E23" s="129"/>
      <c r="F23" s="129"/>
      <c r="G23" s="130"/>
      <c r="H23" s="130"/>
      <c r="I23" s="130"/>
      <c r="J23" s="130"/>
      <c r="K23" s="131"/>
      <c r="L23" s="131"/>
      <c r="M23" s="131"/>
      <c r="N23" s="131"/>
      <c r="O23" s="131"/>
      <c r="P23" s="131"/>
      <c r="Q23" s="132"/>
      <c r="R23" s="113"/>
      <c r="S23" s="84"/>
    </row>
    <row r="24" spans="1:19" ht="18">
      <c r="A24" s="84"/>
      <c r="B24" s="128"/>
      <c r="C24" s="98"/>
      <c r="D24" s="108"/>
      <c r="E24" s="106" t="s">
        <v>110</v>
      </c>
      <c r="F24" s="133"/>
      <c r="G24" s="134"/>
      <c r="H24" s="134"/>
      <c r="I24" s="134"/>
      <c r="J24" s="134"/>
      <c r="K24" s="134"/>
      <c r="L24" s="134"/>
      <c r="M24" s="134"/>
      <c r="N24" s="135"/>
      <c r="O24" s="135"/>
      <c r="P24" s="131"/>
      <c r="Q24" s="132"/>
      <c r="R24" s="113"/>
      <c r="S24" s="84"/>
    </row>
    <row r="25" spans="1:19" ht="18">
      <c r="A25" s="84"/>
      <c r="B25" s="128"/>
      <c r="C25" s="98"/>
      <c r="D25" s="101"/>
      <c r="E25" s="136"/>
      <c r="F25" s="137"/>
      <c r="G25" s="130"/>
      <c r="H25" s="130"/>
      <c r="I25" s="130"/>
      <c r="J25" s="130"/>
      <c r="K25" s="130"/>
      <c r="L25" s="130"/>
      <c r="M25" s="130"/>
      <c r="N25" s="131"/>
      <c r="O25" s="131"/>
      <c r="P25" s="131"/>
      <c r="Q25" s="132"/>
      <c r="R25" s="113"/>
      <c r="S25" s="84"/>
    </row>
    <row r="26" spans="1:19" ht="15">
      <c r="A26" s="84"/>
      <c r="B26" s="128"/>
      <c r="C26" s="98"/>
      <c r="D26" s="101"/>
      <c r="E26" s="138" t="s">
        <v>111</v>
      </c>
      <c r="F26" s="139"/>
      <c r="G26" s="130"/>
      <c r="H26" s="140"/>
      <c r="I26" s="140"/>
      <c r="J26" s="140"/>
      <c r="K26" s="140"/>
      <c r="L26" s="130"/>
      <c r="M26" s="130"/>
      <c r="N26" s="131"/>
      <c r="O26" s="131"/>
      <c r="P26" s="131"/>
      <c r="Q26" s="132"/>
      <c r="R26" s="113"/>
      <c r="S26" s="84"/>
    </row>
    <row r="27" spans="1:19">
      <c r="A27" s="114"/>
      <c r="B27" s="115"/>
      <c r="C27" s="116"/>
      <c r="D27" s="117"/>
      <c r="E27" s="141"/>
      <c r="F27" s="141"/>
      <c r="G27" s="120" t="s">
        <v>112</v>
      </c>
      <c r="H27" s="120"/>
      <c r="I27" s="120"/>
      <c r="J27" s="120"/>
      <c r="K27" s="120"/>
      <c r="L27" s="122"/>
      <c r="M27" s="123"/>
      <c r="N27" s="126"/>
      <c r="O27" s="126"/>
      <c r="P27" s="126"/>
      <c r="Q27" s="127"/>
      <c r="R27" s="125"/>
      <c r="S27" s="114"/>
    </row>
    <row r="28" spans="1:19">
      <c r="A28" s="114"/>
      <c r="B28" s="115"/>
      <c r="C28" s="116"/>
      <c r="D28" s="117"/>
      <c r="E28" s="141"/>
      <c r="F28" s="141"/>
      <c r="G28" s="120" t="s">
        <v>113</v>
      </c>
      <c r="H28" s="120"/>
      <c r="I28" s="120"/>
      <c r="J28" s="120"/>
      <c r="K28" s="120"/>
      <c r="L28" s="122"/>
      <c r="M28" s="123"/>
      <c r="N28" s="126"/>
      <c r="O28" s="126"/>
      <c r="P28" s="126"/>
      <c r="Q28" s="127"/>
      <c r="R28" s="125"/>
      <c r="S28" s="114"/>
    </row>
    <row r="29" spans="1:19">
      <c r="A29" s="114"/>
      <c r="B29" s="115"/>
      <c r="C29" s="116"/>
      <c r="D29" s="117"/>
      <c r="E29" s="141"/>
      <c r="F29" s="141"/>
      <c r="G29" s="120" t="s">
        <v>114</v>
      </c>
      <c r="H29" s="120"/>
      <c r="I29" s="120"/>
      <c r="J29" s="120"/>
      <c r="K29" s="120"/>
      <c r="L29" s="122"/>
      <c r="M29" s="123"/>
      <c r="N29" s="126"/>
      <c r="O29" s="126"/>
      <c r="P29" s="126"/>
      <c r="Q29" s="127"/>
      <c r="R29" s="125"/>
      <c r="S29" s="114"/>
    </row>
    <row r="30" spans="1:19">
      <c r="A30" s="114"/>
      <c r="B30" s="115"/>
      <c r="C30" s="116"/>
      <c r="D30" s="117"/>
      <c r="E30" s="141"/>
      <c r="F30" s="141"/>
      <c r="G30" s="120" t="s">
        <v>115</v>
      </c>
      <c r="H30" s="120"/>
      <c r="I30" s="120"/>
      <c r="J30" s="120"/>
      <c r="K30" s="120"/>
      <c r="L30" s="122"/>
      <c r="M30" s="123"/>
      <c r="N30" s="126"/>
      <c r="O30" s="126"/>
      <c r="P30" s="126"/>
      <c r="Q30" s="127"/>
      <c r="R30" s="125"/>
      <c r="S30" s="114"/>
    </row>
    <row r="31" spans="1:19">
      <c r="A31" s="114"/>
      <c r="B31" s="115"/>
      <c r="C31" s="116"/>
      <c r="D31" s="117"/>
      <c r="E31" s="141"/>
      <c r="F31" s="141"/>
      <c r="G31" s="120" t="s">
        <v>116</v>
      </c>
      <c r="H31" s="120"/>
      <c r="I31" s="120"/>
      <c r="J31" s="120"/>
      <c r="K31" s="120"/>
      <c r="L31" s="122"/>
      <c r="M31" s="123"/>
      <c r="N31" s="126"/>
      <c r="O31" s="126"/>
      <c r="P31" s="126"/>
      <c r="Q31" s="127"/>
      <c r="R31" s="125"/>
      <c r="S31" s="114"/>
    </row>
    <row r="32" spans="1:19">
      <c r="A32" s="114"/>
      <c r="B32" s="115"/>
      <c r="C32" s="116"/>
      <c r="D32" s="117"/>
      <c r="E32" s="141"/>
      <c r="F32" s="141"/>
      <c r="G32" s="120" t="s">
        <v>117</v>
      </c>
      <c r="H32" s="120"/>
      <c r="I32" s="120"/>
      <c r="J32" s="120"/>
      <c r="K32" s="120"/>
      <c r="L32" s="122"/>
      <c r="M32" s="123"/>
      <c r="N32" s="126"/>
      <c r="O32" s="126"/>
      <c r="P32" s="126"/>
      <c r="Q32" s="127"/>
      <c r="R32" s="125"/>
      <c r="S32" s="114"/>
    </row>
    <row r="33" spans="1:19">
      <c r="A33" s="114"/>
      <c r="B33" s="115"/>
      <c r="C33" s="116"/>
      <c r="D33" s="117"/>
      <c r="E33" s="141"/>
      <c r="F33" s="141"/>
      <c r="G33" s="120" t="s">
        <v>118</v>
      </c>
      <c r="H33" s="120"/>
      <c r="I33" s="120"/>
      <c r="J33" s="120"/>
      <c r="K33" s="120"/>
      <c r="L33" s="122"/>
      <c r="M33" s="123"/>
      <c r="N33" s="126"/>
      <c r="O33" s="126"/>
      <c r="P33" s="126"/>
      <c r="Q33" s="127"/>
      <c r="R33" s="125"/>
      <c r="S33" s="114"/>
    </row>
    <row r="34" spans="1:19">
      <c r="A34" s="114"/>
      <c r="B34" s="115"/>
      <c r="C34" s="116"/>
      <c r="D34" s="117"/>
      <c r="E34" s="141"/>
      <c r="F34" s="141"/>
      <c r="G34" s="120" t="s">
        <v>119</v>
      </c>
      <c r="H34" s="120"/>
      <c r="I34" s="120"/>
      <c r="J34" s="120"/>
      <c r="K34" s="120"/>
      <c r="L34" s="122"/>
      <c r="M34" s="123"/>
      <c r="N34" s="126"/>
      <c r="O34" s="126"/>
      <c r="P34" s="126"/>
      <c r="Q34" s="127"/>
      <c r="R34" s="125"/>
      <c r="S34" s="114"/>
    </row>
    <row r="35" spans="1:19">
      <c r="A35" s="84"/>
      <c r="B35" s="128"/>
      <c r="C35" s="98"/>
      <c r="D35" s="101"/>
      <c r="E35" s="129"/>
      <c r="F35" s="129"/>
      <c r="G35" s="130"/>
      <c r="H35" s="130"/>
      <c r="I35" s="130"/>
      <c r="J35" s="130"/>
      <c r="K35" s="130"/>
      <c r="L35" s="130"/>
      <c r="M35" s="130"/>
      <c r="N35" s="131"/>
      <c r="O35" s="131"/>
      <c r="P35" s="131"/>
      <c r="Q35" s="132"/>
      <c r="R35" s="113"/>
      <c r="S35" s="84"/>
    </row>
    <row r="36" spans="1:19" ht="15">
      <c r="A36" s="84"/>
      <c r="B36" s="128"/>
      <c r="C36" s="98"/>
      <c r="D36" s="101"/>
      <c r="E36" s="138" t="s">
        <v>120</v>
      </c>
      <c r="F36" s="139"/>
      <c r="G36" s="130"/>
      <c r="H36" s="130"/>
      <c r="I36" s="130"/>
      <c r="J36" s="130"/>
      <c r="K36" s="130"/>
      <c r="L36" s="130"/>
      <c r="M36" s="130"/>
      <c r="N36" s="131"/>
      <c r="O36" s="131"/>
      <c r="P36" s="131"/>
      <c r="Q36" s="132"/>
      <c r="R36" s="113"/>
      <c r="S36" s="84"/>
    </row>
    <row r="37" spans="1:19">
      <c r="A37" s="84"/>
      <c r="B37" s="128"/>
      <c r="C37" s="98"/>
      <c r="D37" s="101"/>
      <c r="E37" s="129"/>
      <c r="F37" s="129"/>
      <c r="G37" s="120" t="s">
        <v>121</v>
      </c>
      <c r="H37" s="120"/>
      <c r="I37" s="120"/>
      <c r="J37" s="120"/>
      <c r="K37" s="120"/>
      <c r="L37" s="120"/>
      <c r="M37" s="130"/>
      <c r="N37" s="131"/>
      <c r="O37" s="131"/>
      <c r="P37" s="131"/>
      <c r="Q37" s="132"/>
      <c r="R37" s="113"/>
      <c r="S37" s="84"/>
    </row>
    <row r="38" spans="1:19">
      <c r="A38" s="84"/>
      <c r="B38" s="128"/>
      <c r="C38" s="98"/>
      <c r="D38" s="101"/>
      <c r="E38" s="129"/>
      <c r="F38" s="129"/>
      <c r="G38" s="120" t="s">
        <v>122</v>
      </c>
      <c r="H38" s="120"/>
      <c r="I38" s="120"/>
      <c r="J38" s="120"/>
      <c r="K38" s="120"/>
      <c r="L38" s="120"/>
      <c r="M38" s="130"/>
      <c r="N38" s="131"/>
      <c r="O38" s="131"/>
      <c r="P38" s="131"/>
      <c r="Q38" s="132"/>
      <c r="R38" s="113"/>
      <c r="S38" s="84"/>
    </row>
    <row r="39" spans="1:19">
      <c r="A39" s="84"/>
      <c r="B39" s="128"/>
      <c r="C39" s="98"/>
      <c r="D39" s="101"/>
      <c r="E39" s="129"/>
      <c r="F39" s="129"/>
      <c r="G39" s="120" t="s">
        <v>123</v>
      </c>
      <c r="H39" s="120"/>
      <c r="I39" s="120"/>
      <c r="J39" s="120"/>
      <c r="K39" s="120"/>
      <c r="L39" s="120"/>
      <c r="M39" s="130"/>
      <c r="N39" s="131"/>
      <c r="O39" s="131"/>
      <c r="P39" s="131"/>
      <c r="Q39" s="132"/>
      <c r="R39" s="113"/>
      <c r="S39" s="84"/>
    </row>
    <row r="40" spans="1:19">
      <c r="A40" s="84"/>
      <c r="B40" s="128"/>
      <c r="C40" s="98"/>
      <c r="D40" s="101"/>
      <c r="E40" s="129"/>
      <c r="F40" s="129"/>
      <c r="G40" s="120" t="s">
        <v>124</v>
      </c>
      <c r="H40" s="120"/>
      <c r="I40" s="120"/>
      <c r="J40" s="120"/>
      <c r="K40" s="120"/>
      <c r="L40" s="120"/>
      <c r="M40" s="130"/>
      <c r="N40" s="131"/>
      <c r="O40" s="131"/>
      <c r="P40" s="131"/>
      <c r="Q40" s="132"/>
      <c r="R40" s="113"/>
      <c r="S40" s="84"/>
    </row>
    <row r="41" spans="1:19">
      <c r="A41" s="84"/>
      <c r="B41" s="128"/>
      <c r="C41" s="98"/>
      <c r="D41" s="101"/>
      <c r="E41" s="129"/>
      <c r="F41" s="129"/>
      <c r="G41" s="120" t="s">
        <v>125</v>
      </c>
      <c r="H41" s="120"/>
      <c r="I41" s="120"/>
      <c r="J41" s="120"/>
      <c r="K41" s="120"/>
      <c r="L41" s="120"/>
      <c r="M41" s="130"/>
      <c r="N41" s="130"/>
      <c r="O41" s="131"/>
      <c r="P41" s="131"/>
      <c r="Q41" s="132"/>
      <c r="R41" s="113"/>
      <c r="S41" s="84"/>
    </row>
    <row r="42" spans="1:19">
      <c r="A42" s="84"/>
      <c r="B42" s="128"/>
      <c r="C42" s="98"/>
      <c r="D42" s="101"/>
      <c r="E42" s="129"/>
      <c r="F42" s="129"/>
      <c r="G42" s="120" t="s">
        <v>126</v>
      </c>
      <c r="H42" s="120"/>
      <c r="I42" s="120"/>
      <c r="J42" s="120"/>
      <c r="K42" s="120"/>
      <c r="L42" s="120"/>
      <c r="M42" s="130"/>
      <c r="N42" s="130"/>
      <c r="O42" s="131"/>
      <c r="P42" s="131"/>
      <c r="Q42" s="132"/>
      <c r="R42" s="113"/>
      <c r="S42" s="84"/>
    </row>
    <row r="43" spans="1:19">
      <c r="A43" s="84"/>
      <c r="B43" s="128"/>
      <c r="C43" s="98"/>
      <c r="D43" s="101"/>
      <c r="E43" s="129"/>
      <c r="F43" s="129"/>
      <c r="G43" s="120" t="s">
        <v>127</v>
      </c>
      <c r="H43" s="120"/>
      <c r="I43" s="120"/>
      <c r="J43" s="120"/>
      <c r="K43" s="120"/>
      <c r="L43" s="120"/>
      <c r="M43" s="130"/>
      <c r="N43" s="130"/>
      <c r="O43" s="131"/>
      <c r="P43" s="131"/>
      <c r="Q43" s="132"/>
      <c r="R43" s="113"/>
      <c r="S43" s="84"/>
    </row>
    <row r="44" spans="1:19">
      <c r="A44" s="84"/>
      <c r="B44" s="128"/>
      <c r="C44" s="98"/>
      <c r="D44" s="101"/>
      <c r="E44" s="129"/>
      <c r="F44" s="129"/>
      <c r="G44" s="120" t="s">
        <v>128</v>
      </c>
      <c r="H44" s="120"/>
      <c r="I44" s="120"/>
      <c r="J44" s="120"/>
      <c r="K44" s="120"/>
      <c r="L44" s="120"/>
      <c r="M44" s="130"/>
      <c r="N44" s="130"/>
      <c r="O44" s="131"/>
      <c r="P44" s="131"/>
      <c r="Q44" s="132"/>
      <c r="R44" s="113"/>
      <c r="S44" s="84"/>
    </row>
    <row r="45" spans="1:19">
      <c r="A45" s="84"/>
      <c r="B45" s="128"/>
      <c r="C45" s="98"/>
      <c r="D45" s="101"/>
      <c r="E45" s="129"/>
      <c r="F45" s="129"/>
      <c r="G45" s="122"/>
      <c r="H45" s="122"/>
      <c r="I45" s="122"/>
      <c r="J45" s="122"/>
      <c r="K45" s="122"/>
      <c r="L45" s="122"/>
      <c r="M45" s="130"/>
      <c r="N45" s="130"/>
      <c r="O45" s="131"/>
      <c r="P45" s="131"/>
      <c r="Q45" s="132"/>
      <c r="R45" s="113"/>
      <c r="S45" s="84"/>
    </row>
    <row r="46" spans="1:19" ht="18">
      <c r="A46" s="84"/>
      <c r="B46" s="128"/>
      <c r="C46" s="98"/>
      <c r="D46" s="108"/>
      <c r="E46" s="106" t="s">
        <v>129</v>
      </c>
      <c r="F46" s="133"/>
      <c r="G46" s="134"/>
      <c r="H46" s="134"/>
      <c r="I46" s="134"/>
      <c r="J46" s="134"/>
      <c r="K46" s="134"/>
      <c r="L46" s="134"/>
      <c r="M46" s="134"/>
      <c r="N46" s="135"/>
      <c r="O46" s="135"/>
      <c r="P46" s="131"/>
      <c r="Q46" s="132"/>
      <c r="R46" s="113"/>
      <c r="S46" s="84"/>
    </row>
    <row r="47" spans="1:19" ht="18">
      <c r="A47" s="84"/>
      <c r="B47" s="128"/>
      <c r="C47" s="98"/>
      <c r="D47" s="101"/>
      <c r="E47" s="142"/>
      <c r="F47" s="137"/>
      <c r="G47" s="130"/>
      <c r="H47" s="130"/>
      <c r="I47" s="130"/>
      <c r="J47" s="130"/>
      <c r="K47" s="130"/>
      <c r="L47" s="130"/>
      <c r="M47" s="130"/>
      <c r="N47" s="131"/>
      <c r="O47" s="131"/>
      <c r="P47" s="131"/>
      <c r="Q47" s="132"/>
      <c r="R47" s="113"/>
      <c r="S47" s="84"/>
    </row>
    <row r="48" spans="1:19" ht="15">
      <c r="A48" s="84"/>
      <c r="B48" s="128"/>
      <c r="C48" s="98"/>
      <c r="D48" s="101"/>
      <c r="E48" s="118" t="s">
        <v>130</v>
      </c>
      <c r="F48" s="123"/>
      <c r="G48" s="120" t="s">
        <v>131</v>
      </c>
      <c r="H48" s="120"/>
      <c r="I48" s="123"/>
      <c r="J48" s="84"/>
      <c r="K48" s="118" t="s">
        <v>132</v>
      </c>
      <c r="L48" s="141"/>
      <c r="M48" s="120" t="s">
        <v>133</v>
      </c>
      <c r="N48" s="120"/>
      <c r="P48" s="131"/>
      <c r="Q48" s="132"/>
      <c r="R48" s="113"/>
      <c r="S48" s="84"/>
    </row>
    <row r="49" spans="1:19">
      <c r="A49" s="84"/>
      <c r="B49" s="128"/>
      <c r="C49" s="98"/>
      <c r="D49" s="101"/>
      <c r="E49" s="143"/>
      <c r="F49" s="123"/>
      <c r="G49" s="120" t="s">
        <v>134</v>
      </c>
      <c r="H49" s="120"/>
      <c r="I49" s="123"/>
      <c r="J49" s="123"/>
      <c r="K49" s="143"/>
      <c r="L49" s="144"/>
      <c r="M49" s="120" t="s">
        <v>135</v>
      </c>
      <c r="N49" s="120"/>
      <c r="P49" s="131"/>
      <c r="Q49" s="132"/>
      <c r="R49" s="113"/>
      <c r="S49" s="84"/>
    </row>
    <row r="50" spans="1:19">
      <c r="A50" s="84"/>
      <c r="B50" s="128"/>
      <c r="C50" s="98"/>
      <c r="D50" s="101"/>
      <c r="E50" s="143"/>
      <c r="F50" s="123"/>
      <c r="G50" s="120"/>
      <c r="H50" s="120"/>
      <c r="I50" s="123"/>
      <c r="J50" s="123"/>
      <c r="K50" s="143"/>
      <c r="L50" s="144"/>
      <c r="M50" s="120"/>
      <c r="N50" s="120"/>
      <c r="P50" s="131"/>
      <c r="Q50" s="132"/>
      <c r="R50" s="113"/>
      <c r="S50" s="84"/>
    </row>
    <row r="51" spans="1:19" ht="15">
      <c r="A51" s="84"/>
      <c r="B51" s="128"/>
      <c r="C51" s="98"/>
      <c r="D51" s="101"/>
      <c r="E51" s="118" t="s">
        <v>136</v>
      </c>
      <c r="F51" s="123"/>
      <c r="G51" s="120" t="s">
        <v>137</v>
      </c>
      <c r="H51" s="120"/>
      <c r="I51" s="123"/>
      <c r="J51" s="84"/>
      <c r="K51" s="118" t="s">
        <v>138</v>
      </c>
      <c r="L51" s="141"/>
      <c r="M51" s="120" t="s">
        <v>139</v>
      </c>
      <c r="N51" s="120"/>
      <c r="P51" s="131"/>
      <c r="Q51" s="132"/>
      <c r="R51" s="113"/>
      <c r="S51" s="84"/>
    </row>
    <row r="52" spans="1:19" ht="15">
      <c r="A52" s="84"/>
      <c r="B52" s="128"/>
      <c r="C52" s="98"/>
      <c r="D52" s="101"/>
      <c r="E52" s="143"/>
      <c r="F52" s="123"/>
      <c r="G52" s="120" t="s">
        <v>140</v>
      </c>
      <c r="H52" s="120"/>
      <c r="I52" s="123"/>
      <c r="J52" s="84"/>
      <c r="K52" s="118" t="s">
        <v>141</v>
      </c>
      <c r="L52" s="144"/>
      <c r="M52" s="120" t="s">
        <v>142</v>
      </c>
      <c r="N52" s="120"/>
      <c r="P52" s="131"/>
      <c r="Q52" s="132"/>
      <c r="R52" s="113"/>
      <c r="S52" s="84"/>
    </row>
    <row r="53" spans="1:19">
      <c r="A53" s="84"/>
      <c r="B53" s="128"/>
      <c r="C53" s="98"/>
      <c r="D53" s="101"/>
      <c r="E53" s="143"/>
      <c r="F53" s="123"/>
      <c r="G53" s="120"/>
      <c r="H53" s="120"/>
      <c r="I53" s="123"/>
      <c r="J53" s="123"/>
      <c r="K53" s="143"/>
      <c r="L53" s="144"/>
      <c r="M53" s="120"/>
      <c r="N53" s="120"/>
      <c r="P53" s="131"/>
      <c r="Q53" s="132"/>
      <c r="R53" s="113"/>
      <c r="S53" s="84"/>
    </row>
    <row r="54" spans="1:19" ht="15.5" thickBot="1">
      <c r="A54" s="84"/>
      <c r="B54" s="128"/>
      <c r="C54" s="98"/>
      <c r="D54" s="101"/>
      <c r="E54" s="118" t="s">
        <v>143</v>
      </c>
      <c r="F54" s="123"/>
      <c r="G54" s="120" t="s">
        <v>144</v>
      </c>
      <c r="H54" s="120"/>
      <c r="I54" s="123"/>
      <c r="J54" s="84"/>
      <c r="K54" s="118" t="s">
        <v>145</v>
      </c>
      <c r="L54" s="144"/>
      <c r="M54" s="120" t="s">
        <v>146</v>
      </c>
      <c r="N54" s="120"/>
      <c r="P54" s="131"/>
      <c r="Q54" s="132"/>
      <c r="R54" s="113"/>
      <c r="S54" s="84"/>
    </row>
    <row r="55" spans="1:19">
      <c r="A55" s="101"/>
      <c r="B55" s="145"/>
      <c r="C55" s="146"/>
      <c r="D55" s="101"/>
      <c r="E55" s="123"/>
      <c r="F55" s="123"/>
      <c r="G55" s="120" t="s">
        <v>147</v>
      </c>
      <c r="H55" s="120"/>
      <c r="I55" s="123"/>
      <c r="J55" s="123"/>
      <c r="K55" s="147"/>
      <c r="L55" s="123"/>
      <c r="M55" s="120" t="s">
        <v>148</v>
      </c>
      <c r="N55" s="120"/>
      <c r="P55" s="131"/>
      <c r="Q55" s="148"/>
      <c r="R55" s="149"/>
      <c r="S55" s="84"/>
    </row>
    <row r="56" spans="1:19">
      <c r="A56" s="84"/>
      <c r="B56" s="84"/>
      <c r="C56" s="113"/>
      <c r="D56" s="101"/>
      <c r="E56" s="129"/>
      <c r="F56" s="129"/>
      <c r="G56" s="130"/>
      <c r="H56" s="130"/>
      <c r="I56" s="130"/>
      <c r="J56" s="130"/>
      <c r="K56" s="130"/>
      <c r="L56" s="130"/>
      <c r="M56" s="130"/>
      <c r="N56" s="130"/>
      <c r="O56" s="131"/>
      <c r="P56" s="131"/>
      <c r="Q56" s="150"/>
      <c r="R56" s="84"/>
      <c r="S56" s="84"/>
    </row>
    <row r="57" spans="1:19" ht="3" customHeight="1" thickBot="1">
      <c r="A57" s="84"/>
      <c r="B57" s="84"/>
      <c r="C57" s="113"/>
      <c r="D57" s="101"/>
      <c r="E57" s="151"/>
      <c r="F57" s="151"/>
      <c r="G57" s="111"/>
      <c r="H57" s="111"/>
      <c r="I57" s="111"/>
      <c r="J57" s="111"/>
      <c r="K57" s="111"/>
      <c r="L57" s="111"/>
      <c r="M57" s="111"/>
      <c r="N57" s="111"/>
      <c r="O57" s="152"/>
      <c r="P57" s="152"/>
      <c r="Q57" s="153"/>
      <c r="R57" s="84"/>
      <c r="S57" s="84"/>
    </row>
    <row r="58" spans="1:19" ht="15" hidden="1" thickBot="1">
      <c r="A58" s="84"/>
      <c r="B58" s="84"/>
      <c r="C58" s="154"/>
      <c r="D58" s="87"/>
      <c r="E58" s="155"/>
      <c r="F58" s="155"/>
      <c r="G58" s="156"/>
      <c r="H58" s="156"/>
      <c r="I58" s="156"/>
      <c r="J58" s="156"/>
      <c r="K58" s="156"/>
      <c r="L58" s="156"/>
      <c r="M58" s="156"/>
      <c r="N58" s="156"/>
      <c r="O58" s="156"/>
      <c r="P58" s="156"/>
      <c r="Q58" s="157"/>
      <c r="R58" s="84"/>
      <c r="S58" s="84"/>
    </row>
    <row r="59" spans="1:19" ht="15.5" thickTop="1" thickBot="1">
      <c r="A59" s="84"/>
      <c r="B59" s="84"/>
      <c r="C59" s="102"/>
      <c r="D59" s="158"/>
      <c r="E59" s="159"/>
      <c r="F59" s="159"/>
      <c r="G59" s="160"/>
      <c r="H59" s="160"/>
      <c r="I59" s="160"/>
      <c r="J59" s="160"/>
      <c r="K59" s="160"/>
      <c r="L59" s="160"/>
      <c r="M59" s="160"/>
      <c r="N59" s="160"/>
      <c r="O59" s="160"/>
      <c r="P59" s="161"/>
      <c r="Q59" s="162"/>
      <c r="R59" s="84"/>
      <c r="S59" s="84"/>
    </row>
    <row r="60" spans="1:19">
      <c r="A60" s="84"/>
      <c r="B60" s="84"/>
      <c r="C60" s="84"/>
      <c r="D60" s="84"/>
      <c r="E60" s="85"/>
      <c r="F60" s="85"/>
      <c r="G60" s="84"/>
      <c r="H60" s="84"/>
      <c r="I60" s="84"/>
      <c r="J60" s="84"/>
      <c r="K60" s="84"/>
      <c r="L60" s="84"/>
      <c r="M60" s="84"/>
      <c r="N60" s="84"/>
      <c r="O60" s="84"/>
      <c r="P60" s="84"/>
      <c r="Q60" s="84"/>
      <c r="R60" s="84"/>
      <c r="S60" s="8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56" sqref="B56"/>
    </sheetView>
  </sheetViews>
  <sheetFormatPr defaultRowHeight="14.5"/>
  <cols>
    <col min="1" max="1" width="21.61328125" style="86" customWidth="1"/>
    <col min="2" max="2" width="18.23046875" style="86" customWidth="1"/>
    <col min="3" max="3" width="15.84375" style="86" customWidth="1"/>
    <col min="4" max="4" width="15.921875" style="86" customWidth="1"/>
    <col min="5" max="16384" width="9.23046875" style="86"/>
  </cols>
  <sheetData>
    <row r="1" spans="1:4" ht="15.5">
      <c r="A1" s="163" t="s">
        <v>149</v>
      </c>
      <c r="B1" s="163"/>
      <c r="C1" s="163"/>
      <c r="D1" s="163"/>
    </row>
    <row r="2" spans="1:4" ht="31.5" customHeight="1">
      <c r="A2" s="164" t="s">
        <v>150</v>
      </c>
      <c r="B2" s="164"/>
      <c r="C2" s="164"/>
      <c r="D2" s="164"/>
    </row>
    <row r="3" spans="1:4" ht="42" customHeight="1">
      <c r="A3" s="165" t="s">
        <v>151</v>
      </c>
      <c r="B3" s="166"/>
      <c r="C3" s="166"/>
      <c r="D3" s="166"/>
    </row>
    <row r="4" spans="1:4" ht="47.25" customHeight="1">
      <c r="A4" s="165" t="s">
        <v>152</v>
      </c>
      <c r="B4" s="166"/>
      <c r="C4" s="166"/>
      <c r="D4" s="166"/>
    </row>
    <row r="5" spans="1:4" ht="36" customHeight="1">
      <c r="A5" s="167" t="s">
        <v>153</v>
      </c>
      <c r="B5" s="168"/>
      <c r="C5" s="168"/>
      <c r="D5" s="168"/>
    </row>
    <row r="6" spans="1:4">
      <c r="A6" s="169" t="s">
        <v>154</v>
      </c>
      <c r="B6" s="169"/>
      <c r="C6" s="170"/>
      <c r="D6" s="170"/>
    </row>
    <row r="7" spans="1:4" ht="48" customHeight="1">
      <c r="A7" s="167" t="s">
        <v>155</v>
      </c>
      <c r="B7" s="168"/>
      <c r="C7" s="168"/>
      <c r="D7" s="168"/>
    </row>
    <row r="8" spans="1:4" ht="53.25" customHeight="1">
      <c r="A8" s="165" t="s">
        <v>156</v>
      </c>
      <c r="B8" s="166"/>
      <c r="C8" s="166"/>
      <c r="D8" s="166"/>
    </row>
    <row r="9" spans="1:4" ht="42.75" customHeight="1">
      <c r="A9" s="167" t="s">
        <v>157</v>
      </c>
      <c r="B9" s="168"/>
      <c r="C9" s="168"/>
      <c r="D9" s="168"/>
    </row>
    <row r="10" spans="1:4" ht="58.5" customHeight="1">
      <c r="A10" s="167" t="s">
        <v>158</v>
      </c>
      <c r="B10" s="168"/>
      <c r="C10" s="168"/>
      <c r="D10" s="168"/>
    </row>
    <row r="11" spans="1:4" ht="58.5" customHeight="1">
      <c r="A11" s="167" t="s">
        <v>159</v>
      </c>
      <c r="B11" s="168"/>
      <c r="C11" s="168"/>
      <c r="D11" s="168"/>
    </row>
    <row r="12" spans="1:4">
      <c r="A12" s="171" t="s">
        <v>160</v>
      </c>
      <c r="B12" s="171"/>
      <c r="C12" s="171"/>
      <c r="D12" s="171"/>
    </row>
    <row r="13" spans="1:4" ht="25.5" customHeight="1">
      <c r="A13" s="172"/>
      <c r="B13" s="172"/>
      <c r="C13" s="172"/>
      <c r="D13" s="172"/>
    </row>
    <row r="14" spans="1:4" ht="26.25" customHeight="1">
      <c r="A14" s="173" t="s">
        <v>161</v>
      </c>
      <c r="B14" s="173"/>
      <c r="C14" s="173"/>
      <c r="D14" s="173"/>
    </row>
  </sheetData>
  <mergeCells count="13">
    <mergeCell ref="A14:D14"/>
    <mergeCell ref="A7:D7"/>
    <mergeCell ref="A8:D8"/>
    <mergeCell ref="A9:D9"/>
    <mergeCell ref="A10:D10"/>
    <mergeCell ref="A11:D11"/>
    <mergeCell ref="A12:D13"/>
    <mergeCell ref="A1:D1"/>
    <mergeCell ref="A2:D2"/>
    <mergeCell ref="A3:D3"/>
    <mergeCell ref="A4:D4"/>
    <mergeCell ref="A5:D5"/>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Tb 2 </vt:lpstr>
      <vt:lpstr>Symbols</vt:lpstr>
      <vt:lpstr>Measures and Definitions</vt:lpstr>
      <vt:lpstr>'Tb 2 '!Print_Area</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danny.downs</dc:creator>
  <cp:lastModifiedBy>kirk.macleod</cp:lastModifiedBy>
  <dcterms:created xsi:type="dcterms:W3CDTF">2017-01-25T15:22:34Z</dcterms:created>
  <dcterms:modified xsi:type="dcterms:W3CDTF">2017-01-27T18:25:14Z</dcterms:modified>
</cp:coreProperties>
</file>