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activeTab="3"/>
  </bookViews>
  <sheets>
    <sheet name="Information" sheetId="17" r:id="rId1"/>
    <sheet name="Methodology" sheetId="18" r:id="rId2"/>
    <sheet name="Notes &amp; Limitations" sheetId="19" r:id="rId3"/>
    <sheet name="Data Dictionary" sheetId="20" r:id="rId4"/>
    <sheet name="2020" sheetId="22" r:id="rId5"/>
    <sheet name="2019" sheetId="21" r:id="rId6"/>
    <sheet name="2018" sheetId="4" r:id="rId7"/>
    <sheet name="2017" sheetId="12" r:id="rId8"/>
    <sheet name="2016" sheetId="13" r:id="rId9"/>
    <sheet name="2015" sheetId="14" r:id="rId10"/>
    <sheet name="2014" sheetId="15" r:id="rId11"/>
    <sheet name="2013" sheetId="16"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2" l="1"/>
  <c r="J13" i="22"/>
  <c r="V158" i="21" l="1"/>
  <c r="U158" i="21"/>
  <c r="V157" i="21"/>
  <c r="U157" i="21"/>
  <c r="V156" i="21"/>
  <c r="U156" i="21"/>
  <c r="V154" i="21"/>
  <c r="U154" i="21"/>
  <c r="V152" i="21"/>
  <c r="U152" i="21"/>
  <c r="V151" i="21"/>
  <c r="U151" i="21"/>
  <c r="V150" i="21"/>
  <c r="U150" i="21"/>
  <c r="V149" i="21"/>
  <c r="U149" i="21"/>
  <c r="V148" i="21"/>
  <c r="U148" i="21"/>
  <c r="V146" i="21"/>
  <c r="U146" i="21"/>
  <c r="V145" i="21"/>
  <c r="U145" i="21"/>
  <c r="V144" i="21"/>
  <c r="U144" i="21"/>
  <c r="V143" i="21"/>
  <c r="U143" i="21"/>
  <c r="V142" i="21"/>
  <c r="U142" i="21"/>
  <c r="V138" i="21"/>
  <c r="U138" i="21"/>
  <c r="V132" i="21"/>
  <c r="U132" i="21"/>
  <c r="V131" i="21"/>
  <c r="U131" i="21"/>
  <c r="V130" i="21"/>
  <c r="U130" i="21"/>
  <c r="V126" i="21"/>
  <c r="U126" i="21"/>
  <c r="V125" i="21"/>
  <c r="U125" i="21"/>
  <c r="V124" i="21"/>
  <c r="U124" i="21"/>
  <c r="V119" i="21"/>
  <c r="U119" i="21"/>
  <c r="V118" i="21"/>
  <c r="U118" i="21"/>
  <c r="V114" i="21"/>
  <c r="U114" i="21"/>
  <c r="V113" i="21"/>
  <c r="U113" i="21"/>
  <c r="V112" i="21"/>
  <c r="U112" i="21"/>
  <c r="V107" i="21"/>
  <c r="U107" i="21"/>
  <c r="V106" i="21"/>
  <c r="U106" i="21"/>
  <c r="V102" i="21"/>
  <c r="U102" i="21"/>
  <c r="V101" i="21"/>
  <c r="U101" i="21"/>
  <c r="V100" i="21"/>
  <c r="U100" i="21"/>
  <c r="V95" i="21"/>
  <c r="U95" i="21"/>
  <c r="V94" i="21"/>
  <c r="U94" i="21"/>
  <c r="V90" i="21"/>
  <c r="U90" i="21"/>
  <c r="V89" i="21"/>
  <c r="U89" i="21"/>
  <c r="V88" i="21"/>
  <c r="U88" i="21"/>
  <c r="V84" i="21"/>
  <c r="U84" i="21"/>
  <c r="V83" i="21"/>
  <c r="U83" i="21"/>
  <c r="V82" i="21"/>
  <c r="U82" i="21"/>
  <c r="V78" i="21"/>
  <c r="U78" i="21"/>
  <c r="V77" i="21"/>
  <c r="U77" i="21"/>
  <c r="V76" i="21"/>
  <c r="U76" i="21"/>
  <c r="V72" i="21"/>
  <c r="U72" i="21"/>
  <c r="V71" i="21"/>
  <c r="U71" i="21"/>
  <c r="V70" i="21"/>
  <c r="U70" i="21"/>
  <c r="V66" i="21"/>
  <c r="U66" i="21"/>
  <c r="V59" i="21"/>
  <c r="U59" i="21"/>
  <c r="V58" i="21"/>
  <c r="U58" i="21"/>
  <c r="V54" i="21"/>
  <c r="U54" i="21"/>
  <c r="V53" i="21"/>
  <c r="U53" i="21"/>
  <c r="V52" i="21"/>
  <c r="U52" i="21"/>
  <c r="V47" i="21"/>
  <c r="U47" i="21"/>
  <c r="V46" i="21"/>
  <c r="U46" i="21"/>
  <c r="V43" i="21"/>
  <c r="U43" i="21"/>
  <c r="V42" i="21"/>
  <c r="U42" i="21"/>
  <c r="V36" i="21"/>
  <c r="U36" i="21"/>
  <c r="V29" i="21"/>
  <c r="U29" i="21"/>
  <c r="V28" i="21"/>
  <c r="U28" i="21"/>
  <c r="V26" i="21"/>
  <c r="U26" i="21"/>
  <c r="V25" i="21"/>
  <c r="U25" i="21"/>
  <c r="V24" i="21"/>
  <c r="U24" i="21"/>
  <c r="V23" i="21"/>
  <c r="U23" i="21"/>
  <c r="V22" i="21"/>
  <c r="U22" i="21"/>
  <c r="V18" i="21"/>
  <c r="U18" i="21"/>
  <c r="V12" i="21"/>
  <c r="U12" i="21"/>
  <c r="AG158" i="21"/>
  <c r="AF158" i="21"/>
  <c r="AG157" i="21"/>
  <c r="AF157" i="21"/>
  <c r="AG156" i="21"/>
  <c r="AF156" i="21"/>
  <c r="AG154" i="21"/>
  <c r="AF154" i="21"/>
  <c r="AG152" i="21"/>
  <c r="AF152" i="21"/>
  <c r="AG151" i="21"/>
  <c r="AF151" i="21"/>
  <c r="AG150" i="21"/>
  <c r="AF150" i="21"/>
  <c r="AG149" i="21"/>
  <c r="AF149" i="21"/>
  <c r="AG148" i="21"/>
  <c r="AF148" i="21"/>
  <c r="AG146" i="21"/>
  <c r="AF146" i="21"/>
  <c r="AG145" i="21"/>
  <c r="AF145" i="21"/>
  <c r="AG144" i="21"/>
  <c r="AF144" i="21"/>
  <c r="AG143" i="21"/>
  <c r="AF143" i="21"/>
  <c r="AG142" i="21"/>
  <c r="AF142" i="21"/>
  <c r="AG138" i="21"/>
  <c r="AF138" i="21"/>
  <c r="AG132" i="21"/>
  <c r="AF132" i="21"/>
  <c r="AG131" i="21"/>
  <c r="AF131" i="21"/>
  <c r="AG130" i="21"/>
  <c r="AF130" i="21"/>
  <c r="AG126" i="21"/>
  <c r="AF126" i="21"/>
  <c r="AG125" i="21"/>
  <c r="AF125" i="21"/>
  <c r="AG124" i="21"/>
  <c r="AF124" i="21"/>
  <c r="AG119" i="21"/>
  <c r="AF119" i="21"/>
  <c r="AG118" i="21"/>
  <c r="AF118" i="21"/>
  <c r="AG114" i="21"/>
  <c r="AF114" i="21"/>
  <c r="AG113" i="21"/>
  <c r="AF113" i="21"/>
  <c r="AG112" i="21"/>
  <c r="AF112" i="21"/>
  <c r="AG107" i="21"/>
  <c r="AF107" i="21"/>
  <c r="AG106" i="21"/>
  <c r="AF106" i="21"/>
  <c r="AG102" i="21"/>
  <c r="AF102" i="21"/>
  <c r="AG101" i="21"/>
  <c r="AF101" i="21"/>
  <c r="AG100" i="21"/>
  <c r="AF100" i="21"/>
  <c r="AG95" i="21"/>
  <c r="AF95" i="21"/>
  <c r="AG94" i="21"/>
  <c r="AF94" i="21"/>
  <c r="AG90" i="21"/>
  <c r="AF90" i="21"/>
  <c r="AG89" i="21"/>
  <c r="AF89" i="21"/>
  <c r="AG88" i="21"/>
  <c r="AF88" i="21"/>
  <c r="AG84" i="21"/>
  <c r="AF84" i="21"/>
  <c r="AG83" i="21"/>
  <c r="AF83" i="21"/>
  <c r="AG82" i="21"/>
  <c r="AF82" i="21"/>
  <c r="AG78" i="21"/>
  <c r="AF78" i="21"/>
  <c r="AG77" i="21"/>
  <c r="AF77" i="21"/>
  <c r="AG76" i="21"/>
  <c r="AF76" i="21"/>
  <c r="AG72" i="21"/>
  <c r="AF72" i="21"/>
  <c r="AG71" i="21"/>
  <c r="AF71" i="21"/>
  <c r="AG70" i="21"/>
  <c r="AF70" i="21"/>
  <c r="AG66" i="21"/>
  <c r="AF66" i="21"/>
  <c r="AG59" i="21"/>
  <c r="AF59" i="21"/>
  <c r="AG58" i="21"/>
  <c r="AF58" i="21"/>
  <c r="AG54" i="21"/>
  <c r="AF54" i="21"/>
  <c r="AG53" i="21"/>
  <c r="AF53" i="21"/>
  <c r="AG52" i="21"/>
  <c r="AF52" i="21"/>
  <c r="AG47" i="21"/>
  <c r="AF47" i="21"/>
  <c r="AG46" i="21"/>
  <c r="AF46" i="21"/>
  <c r="AG43" i="21"/>
  <c r="AF43" i="21"/>
  <c r="AG42" i="21"/>
  <c r="AF42" i="21"/>
  <c r="AG36" i="21"/>
  <c r="AF36" i="21"/>
  <c r="AG29" i="21"/>
  <c r="AF29" i="21"/>
  <c r="AG28" i="21"/>
  <c r="AF28" i="21"/>
  <c r="AG26" i="21"/>
  <c r="AF26" i="21"/>
  <c r="AG25" i="21"/>
  <c r="AF25" i="21"/>
  <c r="AG24" i="21"/>
  <c r="AF24" i="21"/>
  <c r="AG23" i="21"/>
  <c r="AF23" i="21"/>
  <c r="AG22" i="21"/>
  <c r="AF22" i="21"/>
  <c r="AG18" i="21"/>
  <c r="AF18" i="21"/>
  <c r="AG12" i="21"/>
  <c r="AF12" i="21"/>
  <c r="AR158" i="21"/>
  <c r="AQ158" i="21"/>
  <c r="AR157" i="21"/>
  <c r="AQ157" i="21"/>
  <c r="AR156" i="21"/>
  <c r="AQ156" i="21"/>
  <c r="AR154" i="21"/>
  <c r="AQ154" i="21"/>
  <c r="AR152" i="21"/>
  <c r="AQ152" i="21"/>
  <c r="AR151" i="21"/>
  <c r="AQ151" i="21"/>
  <c r="AR150" i="21"/>
  <c r="AQ150" i="21"/>
  <c r="AR149" i="21"/>
  <c r="AQ149" i="21"/>
  <c r="AR148" i="21"/>
  <c r="AQ148" i="21"/>
  <c r="AR146" i="21"/>
  <c r="AQ146" i="21"/>
  <c r="AR145" i="21"/>
  <c r="AQ145" i="21"/>
  <c r="AR144" i="21"/>
  <c r="AQ144" i="21"/>
  <c r="AR143" i="21"/>
  <c r="AQ143" i="21"/>
  <c r="AR142" i="21"/>
  <c r="AQ142" i="21"/>
  <c r="AR138" i="21"/>
  <c r="AQ138" i="21"/>
  <c r="AR132" i="21"/>
  <c r="AQ132" i="21"/>
  <c r="AR131" i="21"/>
  <c r="AQ131" i="21"/>
  <c r="AR130" i="21"/>
  <c r="AQ130" i="21"/>
  <c r="AR126" i="21"/>
  <c r="AQ126" i="21"/>
  <c r="AR125" i="21"/>
  <c r="AQ125" i="21"/>
  <c r="AR124" i="21"/>
  <c r="AQ124" i="21"/>
  <c r="AR119" i="21"/>
  <c r="AQ119" i="21"/>
  <c r="AR118" i="21"/>
  <c r="AQ118" i="21"/>
  <c r="AR114" i="21"/>
  <c r="AQ114" i="21"/>
  <c r="AR113" i="21"/>
  <c r="AQ113" i="21"/>
  <c r="AR112" i="21"/>
  <c r="AQ112" i="21"/>
  <c r="AR107" i="21"/>
  <c r="AQ107" i="21"/>
  <c r="AR106" i="21"/>
  <c r="AQ106" i="21"/>
  <c r="AR102" i="21"/>
  <c r="AQ102" i="21"/>
  <c r="AR101" i="21"/>
  <c r="AQ101" i="21"/>
  <c r="AR100" i="21"/>
  <c r="AQ100" i="21"/>
  <c r="AR95" i="21"/>
  <c r="AQ95" i="21"/>
  <c r="AR94" i="21"/>
  <c r="AQ94" i="21"/>
  <c r="AR90" i="21"/>
  <c r="AQ90" i="21"/>
  <c r="AR89" i="21"/>
  <c r="AQ89" i="21"/>
  <c r="AR88" i="21"/>
  <c r="AQ88" i="21"/>
  <c r="AR84" i="21"/>
  <c r="AQ84" i="21"/>
  <c r="AR83" i="21"/>
  <c r="AQ83" i="21"/>
  <c r="AR82" i="21"/>
  <c r="AQ82" i="21"/>
  <c r="AR78" i="21"/>
  <c r="AQ78" i="21"/>
  <c r="AR77" i="21"/>
  <c r="AQ77" i="21"/>
  <c r="AR76" i="21"/>
  <c r="AQ76" i="21"/>
  <c r="AR72" i="21"/>
  <c r="AQ72" i="21"/>
  <c r="AR71" i="21"/>
  <c r="AQ71" i="21"/>
  <c r="AR70" i="21"/>
  <c r="AQ70" i="21"/>
  <c r="AR66" i="21"/>
  <c r="AQ66" i="21"/>
  <c r="AR59" i="21"/>
  <c r="AQ59" i="21"/>
  <c r="AR58" i="21"/>
  <c r="AQ58" i="21"/>
  <c r="AR54" i="21"/>
  <c r="AQ54" i="21"/>
  <c r="AR53" i="21"/>
  <c r="AQ53" i="21"/>
  <c r="AR52" i="21"/>
  <c r="AQ52" i="21"/>
  <c r="AR47" i="21"/>
  <c r="AQ47" i="21"/>
  <c r="AR46" i="21"/>
  <c r="AQ46" i="21"/>
  <c r="AR43" i="21"/>
  <c r="AQ43" i="21"/>
  <c r="AR42" i="21"/>
  <c r="AQ42" i="21"/>
  <c r="AR36" i="21"/>
  <c r="AQ36" i="21"/>
  <c r="AR29" i="21"/>
  <c r="AQ29" i="21"/>
  <c r="AR28" i="21"/>
  <c r="AQ28" i="21"/>
  <c r="AR26" i="21"/>
  <c r="AQ26" i="21"/>
  <c r="AR25" i="21"/>
  <c r="AQ25" i="21"/>
  <c r="AR24" i="21"/>
  <c r="AQ24" i="21"/>
  <c r="AR23" i="21"/>
  <c r="AQ23" i="21"/>
  <c r="AR22" i="21"/>
  <c r="AQ22" i="21"/>
  <c r="AR18" i="21"/>
  <c r="AQ18" i="21"/>
  <c r="AR12" i="21"/>
  <c r="AQ12" i="21"/>
  <c r="AR158" i="22"/>
  <c r="AQ158" i="22"/>
  <c r="AR157" i="22"/>
  <c r="AQ157" i="22"/>
  <c r="AR156" i="22"/>
  <c r="AQ156" i="22"/>
  <c r="AR154" i="22"/>
  <c r="AQ154" i="22"/>
  <c r="AR152" i="22"/>
  <c r="AQ152" i="22"/>
  <c r="AR151" i="22"/>
  <c r="AQ151" i="22"/>
  <c r="AR150" i="22"/>
  <c r="AQ150" i="22"/>
  <c r="AR149" i="22"/>
  <c r="AQ149" i="22"/>
  <c r="AR148" i="22"/>
  <c r="AQ148" i="22"/>
  <c r="AR146" i="22"/>
  <c r="AQ146" i="22"/>
  <c r="AR145" i="22"/>
  <c r="AQ145" i="22"/>
  <c r="AR144" i="22"/>
  <c r="AQ144" i="22"/>
  <c r="AR143" i="22"/>
  <c r="AQ143" i="22"/>
  <c r="AR142" i="22"/>
  <c r="AQ142" i="22"/>
  <c r="AR138" i="22"/>
  <c r="AQ138" i="22"/>
  <c r="AR132" i="22"/>
  <c r="AQ132" i="22"/>
  <c r="AR131" i="22"/>
  <c r="AQ131" i="22"/>
  <c r="AR130" i="22"/>
  <c r="AQ130" i="22"/>
  <c r="AR126" i="22"/>
  <c r="AQ126" i="22"/>
  <c r="AR125" i="22"/>
  <c r="AQ125" i="22"/>
  <c r="AR124" i="22"/>
  <c r="AQ124" i="22"/>
  <c r="AR119" i="22"/>
  <c r="AQ119" i="22"/>
  <c r="AR118" i="22"/>
  <c r="AQ118" i="22"/>
  <c r="AR114" i="22"/>
  <c r="AQ114" i="22"/>
  <c r="AR113" i="22"/>
  <c r="AQ113" i="22"/>
  <c r="AR112" i="22"/>
  <c r="AQ112" i="22"/>
  <c r="AR107" i="22"/>
  <c r="AQ107" i="22"/>
  <c r="AR106" i="22"/>
  <c r="AQ106" i="22"/>
  <c r="AR102" i="22"/>
  <c r="AQ102" i="22"/>
  <c r="AR101" i="22"/>
  <c r="AQ101" i="22"/>
  <c r="AR100" i="22"/>
  <c r="AQ100" i="22"/>
  <c r="AR95" i="22"/>
  <c r="AQ95" i="22"/>
  <c r="AR94" i="22"/>
  <c r="AQ94" i="22"/>
  <c r="AR90" i="22"/>
  <c r="AQ90" i="22"/>
  <c r="AR89" i="22"/>
  <c r="AQ89" i="22"/>
  <c r="AR88" i="22"/>
  <c r="AQ88" i="22"/>
  <c r="AR84" i="22"/>
  <c r="AQ84" i="22"/>
  <c r="AR83" i="22"/>
  <c r="AQ83" i="22"/>
  <c r="AR82" i="22"/>
  <c r="AQ82" i="22"/>
  <c r="AR78" i="22"/>
  <c r="AQ78" i="22"/>
  <c r="AR77" i="22"/>
  <c r="AQ77" i="22"/>
  <c r="AR76" i="22"/>
  <c r="AQ76" i="22"/>
  <c r="AR72" i="22"/>
  <c r="AQ72" i="22"/>
  <c r="AR71" i="22"/>
  <c r="AQ71" i="22"/>
  <c r="AR70" i="22"/>
  <c r="AQ70" i="22"/>
  <c r="AR66" i="22"/>
  <c r="AQ66" i="22"/>
  <c r="AR59" i="22"/>
  <c r="AQ59" i="22"/>
  <c r="AR58" i="22"/>
  <c r="AQ58" i="22"/>
  <c r="AR54" i="22"/>
  <c r="AQ54" i="22"/>
  <c r="AR53" i="22"/>
  <c r="AQ53" i="22"/>
  <c r="AR52" i="22"/>
  <c r="AQ52" i="22"/>
  <c r="AR47" i="22"/>
  <c r="AQ47" i="22"/>
  <c r="AR46" i="22"/>
  <c r="AQ46" i="22"/>
  <c r="AR43" i="22"/>
  <c r="AQ43" i="22"/>
  <c r="AR42" i="22"/>
  <c r="AQ42" i="22"/>
  <c r="AR36" i="22"/>
  <c r="AQ36" i="22"/>
  <c r="AR29" i="22"/>
  <c r="AQ29" i="22"/>
  <c r="AR28" i="22"/>
  <c r="AQ28" i="22"/>
  <c r="AR26" i="22"/>
  <c r="AQ26" i="22"/>
  <c r="AR25" i="22"/>
  <c r="AQ25" i="22"/>
  <c r="AR24" i="22"/>
  <c r="AQ24" i="22"/>
  <c r="AR23" i="22"/>
  <c r="AQ23" i="22"/>
  <c r="AR22" i="22"/>
  <c r="AQ22" i="22"/>
  <c r="AR18" i="22"/>
  <c r="AQ18" i="22"/>
  <c r="AR13" i="22"/>
  <c r="AQ13" i="22"/>
  <c r="AR12" i="22"/>
  <c r="AQ12" i="22"/>
  <c r="AR10" i="22"/>
  <c r="AQ10" i="22"/>
  <c r="AG158" i="22"/>
  <c r="AF158" i="22"/>
  <c r="AG157" i="22"/>
  <c r="AF157" i="22"/>
  <c r="AG156" i="22"/>
  <c r="AF156" i="22"/>
  <c r="AG154" i="22"/>
  <c r="AF154" i="22"/>
  <c r="AG152" i="22"/>
  <c r="AF152" i="22"/>
  <c r="AG151" i="22"/>
  <c r="AF151" i="22"/>
  <c r="AG150" i="22"/>
  <c r="AF150" i="22"/>
  <c r="AG149" i="22"/>
  <c r="AF149" i="22"/>
  <c r="AG148" i="22"/>
  <c r="AF148" i="22"/>
  <c r="AG146" i="22"/>
  <c r="AF146" i="22"/>
  <c r="AG145" i="22"/>
  <c r="AF145" i="22"/>
  <c r="AG144" i="22"/>
  <c r="AF144" i="22"/>
  <c r="AG143" i="22"/>
  <c r="AF143" i="22"/>
  <c r="AG142" i="22"/>
  <c r="AF142" i="22"/>
  <c r="AG138" i="22"/>
  <c r="AF138" i="22"/>
  <c r="AG132" i="22"/>
  <c r="AF132" i="22"/>
  <c r="AG131" i="22"/>
  <c r="AF131" i="22"/>
  <c r="AG130" i="22"/>
  <c r="AF130" i="22"/>
  <c r="AG126" i="22"/>
  <c r="AF126" i="22"/>
  <c r="AG125" i="22"/>
  <c r="AF125" i="22"/>
  <c r="AG124" i="22"/>
  <c r="AF124" i="22"/>
  <c r="AG119" i="22"/>
  <c r="AF119" i="22"/>
  <c r="AG118" i="22"/>
  <c r="AF118" i="22"/>
  <c r="AG114" i="22"/>
  <c r="AF114" i="22"/>
  <c r="AG113" i="22"/>
  <c r="AF113" i="22"/>
  <c r="AG112" i="22"/>
  <c r="AF112" i="22"/>
  <c r="AG107" i="22"/>
  <c r="AF107" i="22"/>
  <c r="AG106" i="22"/>
  <c r="AF106" i="22"/>
  <c r="AG102" i="22"/>
  <c r="AF102" i="22"/>
  <c r="AG101" i="22"/>
  <c r="AF101" i="22"/>
  <c r="AG100" i="22"/>
  <c r="AF100" i="22"/>
  <c r="AG95" i="22"/>
  <c r="AF95" i="22"/>
  <c r="AG94" i="22"/>
  <c r="AF94" i="22"/>
  <c r="AG90" i="22"/>
  <c r="AF90" i="22"/>
  <c r="AG89" i="22"/>
  <c r="AF89" i="22"/>
  <c r="AG88" i="22"/>
  <c r="AF88" i="22"/>
  <c r="AG84" i="22"/>
  <c r="AF84" i="22"/>
  <c r="AG83" i="22"/>
  <c r="AF83" i="22"/>
  <c r="AG82" i="22"/>
  <c r="AF82" i="22"/>
  <c r="AG78" i="22"/>
  <c r="AF78" i="22"/>
  <c r="AG77" i="22"/>
  <c r="AF77" i="22"/>
  <c r="AG76" i="22"/>
  <c r="AF76" i="22"/>
  <c r="AG72" i="22"/>
  <c r="AF72" i="22"/>
  <c r="AG71" i="22"/>
  <c r="AF71" i="22"/>
  <c r="AG70" i="22"/>
  <c r="AF70" i="22"/>
  <c r="AG66" i="22"/>
  <c r="AF66" i="22"/>
  <c r="AG59" i="22"/>
  <c r="AF59" i="22"/>
  <c r="AG58" i="22"/>
  <c r="AF58" i="22"/>
  <c r="AG54" i="22"/>
  <c r="AF54" i="22"/>
  <c r="AG53" i="22"/>
  <c r="AF53" i="22"/>
  <c r="AG52" i="22"/>
  <c r="AF52" i="22"/>
  <c r="AG47" i="22"/>
  <c r="AF47" i="22"/>
  <c r="AG46" i="22"/>
  <c r="AF46" i="22"/>
  <c r="AG43" i="22"/>
  <c r="AF43" i="22"/>
  <c r="AG42" i="22"/>
  <c r="AF42" i="22"/>
  <c r="AG36" i="22"/>
  <c r="AF36" i="22"/>
  <c r="AG29" i="22"/>
  <c r="AF29" i="22"/>
  <c r="AG28" i="22"/>
  <c r="AF28" i="22"/>
  <c r="AG26" i="22"/>
  <c r="AF26" i="22"/>
  <c r="AG25" i="22"/>
  <c r="AF25" i="22"/>
  <c r="AG24" i="22"/>
  <c r="AF24" i="22"/>
  <c r="AG23" i="22"/>
  <c r="AF23" i="22"/>
  <c r="AG22" i="22"/>
  <c r="AF22" i="22"/>
  <c r="AG18" i="22"/>
  <c r="AF18" i="22"/>
  <c r="AG13" i="22"/>
  <c r="AF13" i="22"/>
  <c r="AG12" i="22"/>
  <c r="AF12" i="22"/>
  <c r="AG10" i="22"/>
  <c r="AF10" i="22"/>
  <c r="U22" i="22"/>
  <c r="U18" i="22"/>
  <c r="U13" i="22"/>
  <c r="U12" i="22"/>
  <c r="V10" i="22"/>
  <c r="U10" i="22"/>
  <c r="V158" i="22"/>
  <c r="U158" i="22"/>
  <c r="V157" i="22"/>
  <c r="U157" i="22"/>
  <c r="V156" i="22"/>
  <c r="U156" i="22"/>
  <c r="V154" i="22"/>
  <c r="U154" i="22"/>
  <c r="V152" i="22"/>
  <c r="U152" i="22"/>
  <c r="V151" i="22"/>
  <c r="U151" i="22"/>
  <c r="V150" i="22"/>
  <c r="U150" i="22"/>
  <c r="V149" i="22"/>
  <c r="U149" i="22"/>
  <c r="V148" i="22"/>
  <c r="U148" i="22"/>
  <c r="V146" i="22"/>
  <c r="U146" i="22"/>
  <c r="V145" i="22"/>
  <c r="U145" i="22"/>
  <c r="V144" i="22"/>
  <c r="U144" i="22"/>
  <c r="V143" i="22"/>
  <c r="U143" i="22"/>
  <c r="V142" i="22"/>
  <c r="U142" i="22"/>
  <c r="V138" i="22"/>
  <c r="U138" i="22"/>
  <c r="V132" i="22"/>
  <c r="U132" i="22"/>
  <c r="V131" i="22"/>
  <c r="U131" i="22"/>
  <c r="V130" i="22"/>
  <c r="U130" i="22"/>
  <c r="V126" i="22"/>
  <c r="U126" i="22"/>
  <c r="V125" i="22"/>
  <c r="U125" i="22"/>
  <c r="V124" i="22"/>
  <c r="U124" i="22"/>
  <c r="V119" i="22"/>
  <c r="U119" i="22"/>
  <c r="V118" i="22"/>
  <c r="U118" i="22"/>
  <c r="V114" i="22"/>
  <c r="U114" i="22"/>
  <c r="V113" i="22"/>
  <c r="U113" i="22"/>
  <c r="V112" i="22"/>
  <c r="U112" i="22"/>
  <c r="V107" i="22"/>
  <c r="U107" i="22"/>
  <c r="V106" i="22"/>
  <c r="U106" i="22"/>
  <c r="V102" i="22"/>
  <c r="U102" i="22"/>
  <c r="V101" i="22"/>
  <c r="U101" i="22"/>
  <c r="V100" i="22"/>
  <c r="U100" i="22"/>
  <c r="V95" i="22"/>
  <c r="U95" i="22"/>
  <c r="V94" i="22"/>
  <c r="U94" i="22"/>
  <c r="V90" i="22"/>
  <c r="U90" i="22"/>
  <c r="V89" i="22"/>
  <c r="U89" i="22"/>
  <c r="V88" i="22"/>
  <c r="U88" i="22"/>
  <c r="V84" i="22"/>
  <c r="U84" i="22"/>
  <c r="V83" i="22"/>
  <c r="U83" i="22"/>
  <c r="V82" i="22"/>
  <c r="U82" i="22"/>
  <c r="V78" i="22"/>
  <c r="U78" i="22"/>
  <c r="V77" i="22"/>
  <c r="J77" i="22" s="1"/>
  <c r="U77" i="22"/>
  <c r="V76" i="22"/>
  <c r="U76" i="22"/>
  <c r="V72" i="22"/>
  <c r="U72" i="22"/>
  <c r="V71" i="22"/>
  <c r="U71" i="22"/>
  <c r="V70" i="22"/>
  <c r="U70" i="22"/>
  <c r="V66" i="22"/>
  <c r="U66" i="22"/>
  <c r="V59" i="22"/>
  <c r="U59" i="22"/>
  <c r="V58" i="22"/>
  <c r="U58" i="22"/>
  <c r="V54" i="22"/>
  <c r="U54" i="22"/>
  <c r="V53" i="22"/>
  <c r="U53" i="22"/>
  <c r="V52" i="22"/>
  <c r="U52" i="22"/>
  <c r="V47" i="22"/>
  <c r="U47" i="22"/>
  <c r="V46" i="22"/>
  <c r="U46" i="22"/>
  <c r="V43" i="22"/>
  <c r="U43" i="22"/>
  <c r="V42" i="22"/>
  <c r="U42" i="22"/>
  <c r="V36" i="22"/>
  <c r="U36" i="22"/>
  <c r="V29" i="22"/>
  <c r="U29" i="22"/>
  <c r="V28" i="22"/>
  <c r="U28" i="22"/>
  <c r="V26" i="22"/>
  <c r="U26" i="22"/>
  <c r="V25" i="22"/>
  <c r="U25" i="22"/>
  <c r="V24" i="22"/>
  <c r="U24" i="22"/>
  <c r="V23" i="22"/>
  <c r="U23" i="22"/>
  <c r="V22" i="22"/>
  <c r="V18" i="22"/>
  <c r="V13" i="22"/>
  <c r="V12" i="22"/>
  <c r="I158" i="22"/>
  <c r="I157" i="22"/>
  <c r="J150" i="22"/>
  <c r="J146" i="22"/>
  <c r="J145" i="22"/>
  <c r="I145" i="22"/>
  <c r="I142" i="22"/>
  <c r="J138" i="22"/>
  <c r="J131" i="22"/>
  <c r="I126" i="22"/>
  <c r="J118" i="22"/>
  <c r="I114" i="22"/>
  <c r="J107" i="22"/>
  <c r="J82" i="22"/>
  <c r="I78" i="22"/>
  <c r="J76" i="22"/>
  <c r="J72" i="22"/>
  <c r="I71" i="22"/>
  <c r="I58" i="22"/>
  <c r="I53" i="22"/>
  <c r="J88" i="22" l="1"/>
  <c r="J71" i="22"/>
  <c r="J114" i="22"/>
  <c r="I29" i="22"/>
  <c r="I156" i="22"/>
  <c r="J156" i="22"/>
  <c r="I150" i="22"/>
  <c r="I144" i="22"/>
  <c r="J144" i="22"/>
  <c r="I138" i="22"/>
  <c r="I132" i="22"/>
  <c r="J132" i="22"/>
  <c r="J126" i="22"/>
  <c r="J102" i="22"/>
  <c r="I102" i="22"/>
  <c r="J90" i="22"/>
  <c r="I90" i="22"/>
  <c r="I84" i="22"/>
  <c r="J84" i="22"/>
  <c r="J78" i="22"/>
  <c r="I72" i="22"/>
  <c r="I66" i="22"/>
  <c r="J66" i="22"/>
  <c r="I54" i="22"/>
  <c r="J54" i="22"/>
  <c r="J42" i="22"/>
  <c r="I42" i="22"/>
  <c r="J36" i="22"/>
  <c r="I36" i="22"/>
  <c r="I24" i="22"/>
  <c r="J24" i="22"/>
  <c r="I18" i="22"/>
  <c r="J18" i="22"/>
  <c r="I12" i="22"/>
  <c r="J12" i="22"/>
  <c r="J158" i="22"/>
  <c r="J152" i="22"/>
  <c r="I152" i="22"/>
  <c r="I146" i="22"/>
  <c r="I26" i="22"/>
  <c r="J26" i="22"/>
  <c r="J157" i="22"/>
  <c r="I151" i="22"/>
  <c r="J151" i="22"/>
  <c r="I43" i="22"/>
  <c r="J43" i="22"/>
  <c r="I25" i="22"/>
  <c r="J25" i="22"/>
  <c r="J149" i="22"/>
  <c r="I149" i="22"/>
  <c r="J143" i="22"/>
  <c r="I143" i="22"/>
  <c r="I131" i="22"/>
  <c r="J125" i="22"/>
  <c r="I125" i="22"/>
  <c r="J119" i="22"/>
  <c r="I119" i="22"/>
  <c r="J113" i="22"/>
  <c r="I113" i="22"/>
  <c r="I107" i="22"/>
  <c r="J101" i="22"/>
  <c r="I101" i="22"/>
  <c r="J95" i="22"/>
  <c r="I95" i="22"/>
  <c r="I89" i="22"/>
  <c r="J89" i="22"/>
  <c r="J83" i="22"/>
  <c r="I83" i="22"/>
  <c r="I77" i="22"/>
  <c r="I59" i="22"/>
  <c r="J59" i="22"/>
  <c r="J53" i="22"/>
  <c r="J47" i="22"/>
  <c r="I47" i="22"/>
  <c r="J29" i="22"/>
  <c r="I23" i="22"/>
  <c r="J23" i="22"/>
  <c r="J154" i="22"/>
  <c r="I154" i="22"/>
  <c r="J148" i="22"/>
  <c r="I148" i="22"/>
  <c r="J142" i="22"/>
  <c r="J130" i="22"/>
  <c r="I130" i="22"/>
  <c r="I124" i="22"/>
  <c r="J124" i="22"/>
  <c r="I118" i="22"/>
  <c r="J112" i="22"/>
  <c r="I112" i="22"/>
  <c r="J106" i="22"/>
  <c r="I106" i="22"/>
  <c r="I100" i="22"/>
  <c r="J100" i="22"/>
  <c r="J94" i="22"/>
  <c r="I94" i="22"/>
  <c r="I88" i="22"/>
  <c r="I82" i="22"/>
  <c r="I76" i="22"/>
  <c r="I70" i="22"/>
  <c r="J70" i="22"/>
  <c r="J58" i="22"/>
  <c r="J52" i="22"/>
  <c r="I52" i="22"/>
  <c r="I46" i="22"/>
  <c r="J46" i="22"/>
  <c r="J28" i="22"/>
  <c r="I28" i="22"/>
  <c r="I22" i="22"/>
  <c r="J22" i="22"/>
  <c r="I58" i="21" l="1"/>
  <c r="J52" i="21"/>
  <c r="I52" i="21"/>
  <c r="J47" i="21"/>
  <c r="I47" i="21"/>
  <c r="J46" i="21"/>
  <c r="J43" i="21"/>
  <c r="I42" i="21"/>
  <c r="J28" i="21"/>
  <c r="J26" i="21"/>
  <c r="J25" i="21"/>
  <c r="I25" i="21"/>
  <c r="J24" i="21"/>
  <c r="J23" i="21"/>
  <c r="J12" i="21"/>
  <c r="J158" i="21"/>
  <c r="I158" i="21"/>
  <c r="J157" i="21"/>
  <c r="I157" i="21"/>
  <c r="J156" i="21"/>
  <c r="I156" i="21"/>
  <c r="J154" i="21"/>
  <c r="I154" i="21"/>
  <c r="J152" i="21"/>
  <c r="I152" i="21"/>
  <c r="J151" i="21"/>
  <c r="I151" i="21"/>
  <c r="J150" i="21"/>
  <c r="I150" i="21"/>
  <c r="J149" i="21"/>
  <c r="I149" i="21"/>
  <c r="J148" i="21"/>
  <c r="I148" i="21"/>
  <c r="J146" i="21"/>
  <c r="I146" i="21"/>
  <c r="J145" i="21"/>
  <c r="I145" i="21"/>
  <c r="J144" i="21"/>
  <c r="I144" i="21"/>
  <c r="J143" i="21"/>
  <c r="I143" i="21"/>
  <c r="J142" i="21"/>
  <c r="I142" i="21"/>
  <c r="J138" i="21"/>
  <c r="I138" i="21"/>
  <c r="J132" i="21"/>
  <c r="I132" i="21"/>
  <c r="J131" i="21"/>
  <c r="I131" i="21"/>
  <c r="J130" i="21"/>
  <c r="I130" i="21"/>
  <c r="J126" i="21"/>
  <c r="I126" i="21"/>
  <c r="J125" i="21"/>
  <c r="I125" i="21"/>
  <c r="J124" i="21"/>
  <c r="I124" i="21"/>
  <c r="J119" i="21"/>
  <c r="I119" i="21"/>
  <c r="J118" i="21"/>
  <c r="I118" i="21"/>
  <c r="J114" i="21"/>
  <c r="I114" i="21"/>
  <c r="J113" i="21"/>
  <c r="I113" i="21"/>
  <c r="J112" i="21"/>
  <c r="I112" i="21"/>
  <c r="J107" i="21"/>
  <c r="I107" i="21"/>
  <c r="J106" i="21"/>
  <c r="I106" i="21"/>
  <c r="J102" i="21"/>
  <c r="I102" i="21"/>
  <c r="J101" i="21"/>
  <c r="I101" i="21"/>
  <c r="J100" i="21"/>
  <c r="I100" i="21"/>
  <c r="J95" i="21"/>
  <c r="I95" i="21"/>
  <c r="J94" i="21"/>
  <c r="I94" i="21"/>
  <c r="J90" i="21"/>
  <c r="I90" i="21"/>
  <c r="J89" i="21"/>
  <c r="I89" i="21"/>
  <c r="J88" i="21"/>
  <c r="I88" i="21"/>
  <c r="J84" i="21"/>
  <c r="I84" i="21"/>
  <c r="J83" i="21"/>
  <c r="I83" i="21"/>
  <c r="J82" i="21"/>
  <c r="I82" i="21"/>
  <c r="J78" i="21"/>
  <c r="I78" i="21"/>
  <c r="J77" i="21"/>
  <c r="I77" i="21"/>
  <c r="J76" i="21"/>
  <c r="I76" i="21"/>
  <c r="J72" i="21"/>
  <c r="I72" i="21"/>
  <c r="J71" i="21"/>
  <c r="I71" i="21"/>
  <c r="J70" i="21"/>
  <c r="I70" i="21"/>
  <c r="J66" i="21"/>
  <c r="I66" i="21"/>
  <c r="J59" i="21"/>
  <c r="J58" i="21"/>
  <c r="J54" i="21"/>
  <c r="I43" i="21"/>
  <c r="I36" i="21"/>
  <c r="J29" i="21"/>
  <c r="I23" i="21"/>
  <c r="J22" i="21"/>
  <c r="I12" i="21"/>
  <c r="J42" i="21" l="1"/>
  <c r="I29" i="21"/>
  <c r="I54" i="21"/>
  <c r="I24" i="21"/>
  <c r="I28" i="21"/>
  <c r="I46" i="21"/>
  <c r="J53" i="21"/>
  <c r="I22" i="21"/>
  <c r="I26" i="21"/>
  <c r="I53" i="21"/>
  <c r="I59" i="21"/>
  <c r="J36" i="21"/>
  <c r="J18" i="21"/>
  <c r="I18" i="21"/>
  <c r="U119" i="4"/>
  <c r="V119" i="4"/>
  <c r="AF119" i="4"/>
  <c r="AG119" i="4"/>
  <c r="AQ119" i="4"/>
  <c r="AR119" i="4"/>
  <c r="U118" i="4"/>
  <c r="V118" i="4"/>
  <c r="AF118" i="4"/>
  <c r="AG118" i="4"/>
  <c r="AQ118" i="4"/>
  <c r="AR118" i="4"/>
  <c r="U114" i="4"/>
  <c r="V114" i="4"/>
  <c r="AF114" i="4"/>
  <c r="AG114" i="4"/>
  <c r="U113" i="4"/>
  <c r="V113" i="4"/>
  <c r="AF113" i="4"/>
  <c r="AG113" i="4"/>
  <c r="J113" i="4" s="1"/>
  <c r="AQ113" i="4"/>
  <c r="AR113" i="4"/>
  <c r="U112" i="4"/>
  <c r="V112" i="4"/>
  <c r="AF112" i="4"/>
  <c r="AG112" i="4"/>
  <c r="AQ112" i="4"/>
  <c r="AR112" i="4"/>
  <c r="U107" i="4"/>
  <c r="V107" i="4"/>
  <c r="AF107" i="4"/>
  <c r="AG107" i="4"/>
  <c r="AQ107" i="4"/>
  <c r="AR107" i="4"/>
  <c r="U106" i="4"/>
  <c r="V106" i="4"/>
  <c r="AF106" i="4"/>
  <c r="AG106" i="4"/>
  <c r="AQ106" i="4"/>
  <c r="AR106" i="4"/>
  <c r="U102" i="4"/>
  <c r="V102" i="4"/>
  <c r="AF102" i="4"/>
  <c r="AG102" i="4"/>
  <c r="AQ102" i="4"/>
  <c r="AR102" i="4"/>
  <c r="U101" i="4"/>
  <c r="V101" i="4"/>
  <c r="AF101" i="4"/>
  <c r="AG101" i="4"/>
  <c r="AQ101" i="4"/>
  <c r="AR101" i="4"/>
  <c r="U100" i="4"/>
  <c r="V100" i="4"/>
  <c r="AF100" i="4"/>
  <c r="I100" i="4" s="1"/>
  <c r="AG100" i="4"/>
  <c r="AQ100" i="4"/>
  <c r="AR100" i="4"/>
  <c r="U94" i="4"/>
  <c r="V94" i="4"/>
  <c r="AF94" i="4"/>
  <c r="AG94" i="4"/>
  <c r="AQ94" i="4"/>
  <c r="AR94" i="4"/>
  <c r="U95" i="4"/>
  <c r="V95" i="4"/>
  <c r="AF95" i="4"/>
  <c r="AG95" i="4"/>
  <c r="AQ95" i="4"/>
  <c r="AR95" i="4"/>
  <c r="J118" i="4" l="1"/>
  <c r="J119" i="4"/>
  <c r="I118" i="4"/>
  <c r="I119" i="4"/>
  <c r="J106" i="4"/>
  <c r="J112" i="4"/>
  <c r="I112" i="4"/>
  <c r="I113" i="4"/>
  <c r="I106" i="4"/>
  <c r="J107" i="4"/>
  <c r="I107" i="4"/>
  <c r="J101" i="4"/>
  <c r="I101" i="4"/>
  <c r="J95" i="4"/>
  <c r="J100" i="4"/>
  <c r="J102" i="4"/>
  <c r="I95" i="4"/>
  <c r="I94" i="4"/>
  <c r="I102" i="4"/>
  <c r="J94" i="4"/>
  <c r="U90" i="4" l="1"/>
  <c r="V90" i="4"/>
  <c r="AF90" i="4"/>
  <c r="AG90" i="4"/>
  <c r="AQ90" i="4"/>
  <c r="AR90" i="4"/>
  <c r="U89" i="4"/>
  <c r="V89" i="4"/>
  <c r="AF89" i="4"/>
  <c r="AG89" i="4"/>
  <c r="AQ89" i="4"/>
  <c r="AR89" i="4"/>
  <c r="U88" i="4"/>
  <c r="V88" i="4"/>
  <c r="AF88" i="4"/>
  <c r="AG88" i="4"/>
  <c r="AQ88" i="4"/>
  <c r="AR88" i="4"/>
  <c r="U84" i="4"/>
  <c r="V84" i="4"/>
  <c r="AF84" i="4"/>
  <c r="AG84" i="4"/>
  <c r="AQ84" i="4"/>
  <c r="AR84" i="4"/>
  <c r="U83" i="4"/>
  <c r="V83" i="4"/>
  <c r="AF83" i="4"/>
  <c r="AG83" i="4"/>
  <c r="AQ83" i="4"/>
  <c r="AR83" i="4"/>
  <c r="U82" i="4"/>
  <c r="V82" i="4"/>
  <c r="AF82" i="4"/>
  <c r="AG82" i="4"/>
  <c r="AQ82" i="4"/>
  <c r="AR82" i="4"/>
  <c r="U78" i="4"/>
  <c r="V78" i="4"/>
  <c r="AF78" i="4"/>
  <c r="AG78" i="4"/>
  <c r="AQ78" i="4"/>
  <c r="AR78" i="4"/>
  <c r="U77" i="4"/>
  <c r="V77" i="4"/>
  <c r="AF77" i="4"/>
  <c r="AG77" i="4"/>
  <c r="AQ77" i="4"/>
  <c r="AR77" i="4"/>
  <c r="U76" i="4"/>
  <c r="V76" i="4"/>
  <c r="AF76" i="4"/>
  <c r="AG76" i="4"/>
  <c r="AQ76" i="4"/>
  <c r="AR76" i="4"/>
  <c r="U72" i="4"/>
  <c r="V72" i="4"/>
  <c r="AF72" i="4"/>
  <c r="AG72" i="4"/>
  <c r="AQ72" i="4"/>
  <c r="AR72" i="4"/>
  <c r="U71" i="4"/>
  <c r="V71" i="4"/>
  <c r="AF71" i="4"/>
  <c r="AG71" i="4"/>
  <c r="AQ71" i="4"/>
  <c r="AR71" i="4"/>
  <c r="U70" i="4"/>
  <c r="V70" i="4"/>
  <c r="AF70" i="4"/>
  <c r="AG70" i="4"/>
  <c r="AQ70" i="4"/>
  <c r="AR70" i="4"/>
  <c r="U66" i="4"/>
  <c r="V66" i="4"/>
  <c r="AF66" i="4"/>
  <c r="AG66" i="4"/>
  <c r="AQ66" i="4"/>
  <c r="AR66" i="4"/>
  <c r="U59" i="4"/>
  <c r="V59" i="4"/>
  <c r="AF59" i="4"/>
  <c r="AG59" i="4"/>
  <c r="AQ59" i="4"/>
  <c r="AR59" i="4"/>
  <c r="U58" i="4"/>
  <c r="V58" i="4"/>
  <c r="AF58" i="4"/>
  <c r="AG58" i="4"/>
  <c r="AQ58" i="4"/>
  <c r="AR58" i="4"/>
  <c r="U54" i="4"/>
  <c r="V54" i="4"/>
  <c r="AF54" i="4"/>
  <c r="AG54" i="4"/>
  <c r="AQ54" i="4"/>
  <c r="AR54" i="4"/>
  <c r="U53" i="4"/>
  <c r="V53" i="4"/>
  <c r="AF53" i="4"/>
  <c r="AG53" i="4"/>
  <c r="AQ53" i="4"/>
  <c r="AR53" i="4"/>
  <c r="U52" i="4"/>
  <c r="V52" i="4"/>
  <c r="AF52" i="4"/>
  <c r="AG52" i="4"/>
  <c r="AQ52" i="4"/>
  <c r="AR52" i="4"/>
  <c r="U47" i="4"/>
  <c r="V47" i="4"/>
  <c r="AF47" i="4"/>
  <c r="AG47" i="4"/>
  <c r="AQ47" i="4"/>
  <c r="AR47" i="4"/>
  <c r="U46" i="4"/>
  <c r="V46" i="4"/>
  <c r="AF46" i="4"/>
  <c r="AG46" i="4"/>
  <c r="AQ46" i="4"/>
  <c r="AR46" i="4"/>
  <c r="U43" i="4"/>
  <c r="V43" i="4"/>
  <c r="AF43" i="4"/>
  <c r="AG43" i="4"/>
  <c r="AQ43" i="4"/>
  <c r="AR43" i="4"/>
  <c r="U42" i="4"/>
  <c r="V42" i="4"/>
  <c r="AF42" i="4"/>
  <c r="AG42" i="4"/>
  <c r="AQ42" i="4"/>
  <c r="AR42" i="4"/>
  <c r="U36" i="4"/>
  <c r="V36" i="4"/>
  <c r="AF36" i="4"/>
  <c r="AG36" i="4"/>
  <c r="AQ36" i="4"/>
  <c r="AR36" i="4"/>
  <c r="U29" i="4"/>
  <c r="V29" i="4"/>
  <c r="AF29" i="4"/>
  <c r="AG29" i="4"/>
  <c r="AQ29" i="4"/>
  <c r="AR29" i="4"/>
  <c r="U28" i="4"/>
  <c r="V28" i="4"/>
  <c r="AF28" i="4"/>
  <c r="AG28" i="4"/>
  <c r="AQ28" i="4"/>
  <c r="AR28" i="4"/>
  <c r="U26" i="4"/>
  <c r="V26" i="4"/>
  <c r="AF26" i="4"/>
  <c r="AG26" i="4"/>
  <c r="AQ26" i="4"/>
  <c r="AR26" i="4"/>
  <c r="U25" i="4"/>
  <c r="V25" i="4"/>
  <c r="AF25" i="4"/>
  <c r="AG25" i="4"/>
  <c r="AQ25" i="4"/>
  <c r="AR25" i="4"/>
  <c r="U24" i="4"/>
  <c r="V24" i="4"/>
  <c r="AF24" i="4"/>
  <c r="AG24" i="4"/>
  <c r="AQ24" i="4"/>
  <c r="AR24" i="4"/>
  <c r="U23" i="4"/>
  <c r="V23" i="4"/>
  <c r="AF23" i="4"/>
  <c r="AG23" i="4"/>
  <c r="AQ23" i="4"/>
  <c r="AR23" i="4"/>
  <c r="U22" i="4"/>
  <c r="V22" i="4"/>
  <c r="AF22" i="4"/>
  <c r="AG22" i="4"/>
  <c r="AQ22" i="4"/>
  <c r="AR22" i="4"/>
  <c r="U18" i="4"/>
  <c r="V18" i="4"/>
  <c r="AF18" i="4"/>
  <c r="AG18" i="4"/>
  <c r="AQ18" i="4"/>
  <c r="AR18" i="4"/>
  <c r="U12" i="4"/>
  <c r="V12" i="4"/>
  <c r="AF12" i="4"/>
  <c r="AG12" i="4"/>
  <c r="AQ12" i="4"/>
  <c r="AR12" i="4"/>
  <c r="U158" i="14"/>
  <c r="V158" i="14"/>
  <c r="AF158" i="14"/>
  <c r="AG158" i="14"/>
  <c r="AQ158" i="14"/>
  <c r="AR158" i="14"/>
  <c r="U157" i="14"/>
  <c r="V157" i="14"/>
  <c r="J157" i="14" s="1"/>
  <c r="AF157" i="14"/>
  <c r="I157" i="14" s="1"/>
  <c r="AG157" i="14"/>
  <c r="AQ157" i="14"/>
  <c r="AR157" i="14"/>
  <c r="U156" i="14"/>
  <c r="V156" i="14"/>
  <c r="AF156" i="14"/>
  <c r="AG156" i="14"/>
  <c r="AQ156" i="14"/>
  <c r="AR156" i="14"/>
  <c r="U155" i="14"/>
  <c r="V155" i="14"/>
  <c r="J155" i="14" s="1"/>
  <c r="AF155" i="14"/>
  <c r="AG155" i="14"/>
  <c r="AQ155" i="14"/>
  <c r="AR155" i="14"/>
  <c r="U154" i="14"/>
  <c r="V154" i="14"/>
  <c r="AF154" i="14"/>
  <c r="I154" i="14" s="1"/>
  <c r="AG154" i="14"/>
  <c r="AQ154" i="14"/>
  <c r="AR154" i="14"/>
  <c r="U152" i="14"/>
  <c r="V152" i="14"/>
  <c r="AF152" i="14"/>
  <c r="AG152" i="14"/>
  <c r="AQ152" i="14"/>
  <c r="AR152" i="14"/>
  <c r="U151" i="14"/>
  <c r="V151" i="14"/>
  <c r="AF151" i="14"/>
  <c r="AG151" i="14"/>
  <c r="AQ151" i="14"/>
  <c r="AR151" i="14"/>
  <c r="U150" i="14"/>
  <c r="V150" i="14"/>
  <c r="AF150" i="14"/>
  <c r="AG150" i="14"/>
  <c r="AQ150" i="14"/>
  <c r="AR150" i="14"/>
  <c r="U149" i="14"/>
  <c r="V149" i="14"/>
  <c r="AF149" i="14"/>
  <c r="I149" i="14" s="1"/>
  <c r="AG149" i="14"/>
  <c r="AQ149" i="14"/>
  <c r="AR149" i="14"/>
  <c r="U148" i="14"/>
  <c r="V148" i="14"/>
  <c r="AF148" i="14"/>
  <c r="AG148" i="14"/>
  <c r="AQ148" i="14"/>
  <c r="AR148" i="14"/>
  <c r="U146" i="14"/>
  <c r="V146" i="14"/>
  <c r="AF146" i="14"/>
  <c r="I146" i="14" s="1"/>
  <c r="AG146" i="14"/>
  <c r="AQ146" i="14"/>
  <c r="AR146" i="14"/>
  <c r="U145" i="14"/>
  <c r="V145" i="14"/>
  <c r="AF145" i="14"/>
  <c r="AG145" i="14"/>
  <c r="AQ145" i="14"/>
  <c r="AR145" i="14"/>
  <c r="U144" i="14"/>
  <c r="V144" i="14"/>
  <c r="AF144" i="14"/>
  <c r="AG144" i="14"/>
  <c r="AQ144" i="14"/>
  <c r="AR144" i="14"/>
  <c r="U143" i="14"/>
  <c r="V143" i="14"/>
  <c r="AF143" i="14"/>
  <c r="AG143" i="14"/>
  <c r="AQ143" i="14"/>
  <c r="AR143" i="14"/>
  <c r="U142" i="14"/>
  <c r="V142" i="14"/>
  <c r="AF142" i="14"/>
  <c r="AG142" i="14"/>
  <c r="AQ142" i="14"/>
  <c r="AR142" i="14"/>
  <c r="U138" i="14"/>
  <c r="V138" i="14"/>
  <c r="AF138" i="14"/>
  <c r="AG138" i="14"/>
  <c r="AQ138" i="14"/>
  <c r="AR138" i="14"/>
  <c r="U132" i="14"/>
  <c r="V132" i="14"/>
  <c r="AF132" i="14"/>
  <c r="AG132" i="14"/>
  <c r="AQ132" i="14"/>
  <c r="AR132" i="14"/>
  <c r="U131" i="14"/>
  <c r="V131" i="14"/>
  <c r="AF131" i="14"/>
  <c r="AG131" i="14"/>
  <c r="AQ131" i="14"/>
  <c r="AR131" i="14"/>
  <c r="U130" i="14"/>
  <c r="V130" i="14"/>
  <c r="AF130" i="14"/>
  <c r="AG130" i="14"/>
  <c r="AQ130" i="14"/>
  <c r="AR130" i="14"/>
  <c r="U126" i="14"/>
  <c r="V126" i="14"/>
  <c r="AF126" i="14"/>
  <c r="AG126" i="14"/>
  <c r="AQ126" i="14"/>
  <c r="AR126" i="14"/>
  <c r="U125" i="14"/>
  <c r="V125" i="14"/>
  <c r="AF125" i="14"/>
  <c r="AG125" i="14"/>
  <c r="AQ125" i="14"/>
  <c r="AR125" i="14"/>
  <c r="U124" i="14"/>
  <c r="V124" i="14"/>
  <c r="AF124" i="14"/>
  <c r="AG124" i="14"/>
  <c r="AQ124" i="14"/>
  <c r="AR124" i="14"/>
  <c r="U119" i="14"/>
  <c r="V119" i="14"/>
  <c r="AF119" i="14"/>
  <c r="AG119" i="14"/>
  <c r="AQ119" i="14"/>
  <c r="AR119" i="14"/>
  <c r="U118" i="14"/>
  <c r="V118" i="14"/>
  <c r="AF118" i="14"/>
  <c r="AG118" i="14"/>
  <c r="AQ118" i="14"/>
  <c r="AR118" i="14"/>
  <c r="U114" i="14"/>
  <c r="V114" i="14"/>
  <c r="AF114" i="14"/>
  <c r="AG114" i="14"/>
  <c r="AQ114" i="14"/>
  <c r="AR114" i="14"/>
  <c r="U113" i="14"/>
  <c r="V113" i="14"/>
  <c r="AF113" i="14"/>
  <c r="AG113" i="14"/>
  <c r="AQ113" i="14"/>
  <c r="AR113" i="14"/>
  <c r="U112" i="14"/>
  <c r="V112" i="14"/>
  <c r="AF112" i="14"/>
  <c r="AG112" i="14"/>
  <c r="AQ112" i="14"/>
  <c r="AR112" i="14"/>
  <c r="U107" i="14"/>
  <c r="V107" i="14"/>
  <c r="AF107" i="14"/>
  <c r="AG107" i="14"/>
  <c r="AQ107" i="14"/>
  <c r="AR107" i="14"/>
  <c r="U106" i="14"/>
  <c r="V106" i="14"/>
  <c r="AF106" i="14"/>
  <c r="AG106" i="14"/>
  <c r="AQ106" i="14"/>
  <c r="AR106" i="14"/>
  <c r="U102" i="14"/>
  <c r="V102" i="14"/>
  <c r="AF102" i="14"/>
  <c r="AG102" i="14"/>
  <c r="AQ102" i="14"/>
  <c r="AR102" i="14"/>
  <c r="U101" i="14"/>
  <c r="V101" i="14"/>
  <c r="AF101" i="14"/>
  <c r="AG101" i="14"/>
  <c r="AQ101" i="14"/>
  <c r="AR101" i="14"/>
  <c r="U100" i="14"/>
  <c r="V100" i="14"/>
  <c r="AF100" i="14"/>
  <c r="AG100" i="14"/>
  <c r="AQ100" i="14"/>
  <c r="AR100" i="14"/>
  <c r="U95" i="14"/>
  <c r="V95" i="14"/>
  <c r="AF95" i="14"/>
  <c r="AG95" i="14"/>
  <c r="AQ95" i="14"/>
  <c r="AR95" i="14"/>
  <c r="U94" i="14"/>
  <c r="V94" i="14"/>
  <c r="AF94" i="14"/>
  <c r="AG94" i="14"/>
  <c r="AQ94" i="14"/>
  <c r="AR94" i="14"/>
  <c r="U90" i="14"/>
  <c r="V90" i="14"/>
  <c r="AF90" i="14"/>
  <c r="AG90" i="14"/>
  <c r="AQ90" i="14"/>
  <c r="AR90" i="14"/>
  <c r="U89" i="14"/>
  <c r="V89" i="14"/>
  <c r="AF89" i="14"/>
  <c r="AG89" i="14"/>
  <c r="AQ89" i="14"/>
  <c r="AR89" i="14"/>
  <c r="U88" i="14"/>
  <c r="V88" i="14"/>
  <c r="AF88" i="14"/>
  <c r="AG88" i="14"/>
  <c r="AQ88" i="14"/>
  <c r="AR88" i="14"/>
  <c r="U84" i="14"/>
  <c r="V84" i="14"/>
  <c r="AF84" i="14"/>
  <c r="AG84" i="14"/>
  <c r="AQ84" i="14"/>
  <c r="AR84" i="14"/>
  <c r="U83" i="14"/>
  <c r="V83" i="14"/>
  <c r="AF83" i="14"/>
  <c r="AG83" i="14"/>
  <c r="AQ83" i="14"/>
  <c r="AR83" i="14"/>
  <c r="U82" i="14"/>
  <c r="V82" i="14"/>
  <c r="AF82" i="14"/>
  <c r="AG82" i="14"/>
  <c r="AQ82" i="14"/>
  <c r="AR82" i="14"/>
  <c r="U78" i="14"/>
  <c r="V78" i="14"/>
  <c r="AF78" i="14"/>
  <c r="AG78" i="14"/>
  <c r="AQ78" i="14"/>
  <c r="AR78" i="14"/>
  <c r="U77" i="14"/>
  <c r="V77" i="14"/>
  <c r="AF77" i="14"/>
  <c r="AG77" i="14"/>
  <c r="AQ77" i="14"/>
  <c r="AR77" i="14"/>
  <c r="U76" i="14"/>
  <c r="V76" i="14"/>
  <c r="AF76" i="14"/>
  <c r="AG76" i="14"/>
  <c r="AQ76" i="14"/>
  <c r="AR76" i="14"/>
  <c r="U72" i="14"/>
  <c r="V72" i="14"/>
  <c r="AF72" i="14"/>
  <c r="AG72" i="14"/>
  <c r="AQ72" i="14"/>
  <c r="AR72" i="14"/>
  <c r="U71" i="14"/>
  <c r="V71" i="14"/>
  <c r="AF71" i="14"/>
  <c r="AG71" i="14"/>
  <c r="AQ71" i="14"/>
  <c r="AR71" i="14"/>
  <c r="U70" i="14"/>
  <c r="V70" i="14"/>
  <c r="AF70" i="14"/>
  <c r="AG70" i="14"/>
  <c r="AQ70" i="14"/>
  <c r="AR70" i="14"/>
  <c r="U66" i="14"/>
  <c r="V66" i="14"/>
  <c r="AF66" i="14"/>
  <c r="AG66" i="14"/>
  <c r="AQ66" i="14"/>
  <c r="AR66" i="14"/>
  <c r="U59" i="14"/>
  <c r="V59" i="14"/>
  <c r="AF59" i="14"/>
  <c r="AG59" i="14"/>
  <c r="AQ59" i="14"/>
  <c r="AR59" i="14"/>
  <c r="U58" i="14"/>
  <c r="V58" i="14"/>
  <c r="AF58" i="14"/>
  <c r="AG58" i="14"/>
  <c r="AQ58" i="14"/>
  <c r="AR58" i="14"/>
  <c r="U54" i="14"/>
  <c r="V54" i="14"/>
  <c r="AF54" i="14"/>
  <c r="AG54" i="14"/>
  <c r="AQ54" i="14"/>
  <c r="AR54" i="14"/>
  <c r="U53" i="14"/>
  <c r="V53" i="14"/>
  <c r="AF53" i="14"/>
  <c r="AG53" i="14"/>
  <c r="AQ53" i="14"/>
  <c r="AR53" i="14"/>
  <c r="U52" i="14"/>
  <c r="V52" i="14"/>
  <c r="AF52" i="14"/>
  <c r="AG52" i="14"/>
  <c r="AQ52" i="14"/>
  <c r="AR52" i="14"/>
  <c r="U47" i="14"/>
  <c r="V47" i="14"/>
  <c r="AF47" i="14"/>
  <c r="AG47" i="14"/>
  <c r="AQ47" i="14"/>
  <c r="AR47" i="14"/>
  <c r="U46" i="14"/>
  <c r="V46" i="14"/>
  <c r="AF46" i="14"/>
  <c r="AG46" i="14"/>
  <c r="AQ46" i="14"/>
  <c r="AR46" i="14"/>
  <c r="U157" i="15"/>
  <c r="V157" i="15"/>
  <c r="AF157" i="15"/>
  <c r="AG157" i="15"/>
  <c r="AQ157" i="15"/>
  <c r="AR157" i="15"/>
  <c r="U157" i="16"/>
  <c r="V157" i="16"/>
  <c r="J157" i="16" s="1"/>
  <c r="AF157" i="16"/>
  <c r="AG157" i="16"/>
  <c r="AQ157" i="16"/>
  <c r="AR157" i="16"/>
  <c r="U156" i="15"/>
  <c r="V156" i="15"/>
  <c r="AF156" i="15"/>
  <c r="AG156" i="15"/>
  <c r="AQ156" i="15"/>
  <c r="AR156" i="15"/>
  <c r="U156" i="16"/>
  <c r="V156" i="16"/>
  <c r="AF156" i="16"/>
  <c r="AG156" i="16"/>
  <c r="AQ156" i="16"/>
  <c r="AR156" i="16"/>
  <c r="U154" i="15"/>
  <c r="V154" i="15"/>
  <c r="AF154" i="15"/>
  <c r="AG154" i="15"/>
  <c r="AQ154" i="15"/>
  <c r="AR154" i="15"/>
  <c r="U154" i="16"/>
  <c r="V154" i="16"/>
  <c r="J154" i="16" s="1"/>
  <c r="AF154" i="16"/>
  <c r="AG154" i="16"/>
  <c r="AQ154" i="16"/>
  <c r="AR154" i="16"/>
  <c r="U151" i="15"/>
  <c r="V151" i="15"/>
  <c r="AF151" i="15"/>
  <c r="AG151" i="15"/>
  <c r="AQ151" i="15"/>
  <c r="AR151" i="15"/>
  <c r="U151" i="16"/>
  <c r="V151" i="16"/>
  <c r="AF151" i="16"/>
  <c r="AG151" i="16"/>
  <c r="AQ151" i="16"/>
  <c r="AR151" i="16"/>
  <c r="U150" i="15"/>
  <c r="V150" i="15"/>
  <c r="AF150" i="15"/>
  <c r="AG150" i="15"/>
  <c r="AQ150" i="15"/>
  <c r="AR150" i="15"/>
  <c r="U150" i="16"/>
  <c r="V150" i="16"/>
  <c r="J150" i="16" s="1"/>
  <c r="AF150" i="16"/>
  <c r="AG150" i="16"/>
  <c r="AQ150" i="16"/>
  <c r="AR150" i="16"/>
  <c r="U149" i="15"/>
  <c r="V149" i="15"/>
  <c r="AF149" i="15"/>
  <c r="AG149" i="15"/>
  <c r="AQ149" i="15"/>
  <c r="AR149" i="15"/>
  <c r="U149" i="16"/>
  <c r="V149" i="16"/>
  <c r="AF149" i="16"/>
  <c r="AG149" i="16"/>
  <c r="AQ149" i="16"/>
  <c r="AR149" i="16"/>
  <c r="U148" i="15"/>
  <c r="V148" i="15"/>
  <c r="AF148" i="15"/>
  <c r="AG148" i="15"/>
  <c r="AQ148" i="15"/>
  <c r="AR148" i="15"/>
  <c r="U148" i="16"/>
  <c r="V148" i="16"/>
  <c r="AF148" i="16"/>
  <c r="AG148" i="16"/>
  <c r="AQ148" i="16"/>
  <c r="AR148" i="16"/>
  <c r="U145" i="15"/>
  <c r="V145" i="15"/>
  <c r="AF145" i="15"/>
  <c r="AG145" i="15"/>
  <c r="AQ145" i="15"/>
  <c r="AR145" i="15"/>
  <c r="U145" i="16"/>
  <c r="V145" i="16"/>
  <c r="J145" i="16" s="1"/>
  <c r="AF145" i="16"/>
  <c r="AG145" i="16"/>
  <c r="AQ145" i="16"/>
  <c r="AR145" i="16"/>
  <c r="U144" i="15"/>
  <c r="V144" i="15"/>
  <c r="AF144" i="15"/>
  <c r="AG144" i="15"/>
  <c r="AQ144" i="15"/>
  <c r="AR144" i="15"/>
  <c r="U144" i="16"/>
  <c r="V144" i="16"/>
  <c r="AF144" i="16"/>
  <c r="AG144" i="16"/>
  <c r="AQ144" i="16"/>
  <c r="AR144" i="16"/>
  <c r="U143" i="15"/>
  <c r="V143" i="15"/>
  <c r="AF143" i="15"/>
  <c r="AG143" i="15"/>
  <c r="AQ143" i="15"/>
  <c r="AR143" i="15"/>
  <c r="U143" i="16"/>
  <c r="V143" i="16"/>
  <c r="J143" i="16" s="1"/>
  <c r="AF143" i="16"/>
  <c r="AG143" i="16"/>
  <c r="AQ143" i="16"/>
  <c r="AR143" i="16"/>
  <c r="U142" i="15"/>
  <c r="V142" i="15"/>
  <c r="AF142" i="15"/>
  <c r="AG142" i="15"/>
  <c r="AQ142" i="15"/>
  <c r="AR142" i="15"/>
  <c r="U142" i="16"/>
  <c r="V142" i="16"/>
  <c r="AF142" i="16"/>
  <c r="AG142" i="16"/>
  <c r="AQ142" i="16"/>
  <c r="AR142" i="16"/>
  <c r="U138" i="15"/>
  <c r="V138" i="15"/>
  <c r="AF138" i="15"/>
  <c r="AG138" i="15"/>
  <c r="AQ138" i="15"/>
  <c r="AR138" i="15"/>
  <c r="U138" i="16"/>
  <c r="V138" i="16"/>
  <c r="J138" i="16" s="1"/>
  <c r="AF138" i="16"/>
  <c r="AG138" i="16"/>
  <c r="AQ138" i="16"/>
  <c r="AR138" i="16"/>
  <c r="U132" i="15"/>
  <c r="V132" i="15"/>
  <c r="AF132" i="15"/>
  <c r="AG132" i="15"/>
  <c r="AQ132" i="15"/>
  <c r="AR132" i="15"/>
  <c r="U132" i="16"/>
  <c r="V132" i="16"/>
  <c r="AF132" i="16"/>
  <c r="AG132" i="16"/>
  <c r="AQ132" i="16"/>
  <c r="AR132" i="16"/>
  <c r="U131" i="15"/>
  <c r="V131" i="15"/>
  <c r="AF131" i="15"/>
  <c r="AG131" i="15"/>
  <c r="AQ131" i="15"/>
  <c r="AR131" i="15"/>
  <c r="U131" i="16"/>
  <c r="V131" i="16"/>
  <c r="J131" i="16" s="1"/>
  <c r="AF131" i="16"/>
  <c r="AG131" i="16"/>
  <c r="AQ131" i="16"/>
  <c r="AR131" i="16"/>
  <c r="U130" i="15"/>
  <c r="V130" i="15"/>
  <c r="AF130" i="15"/>
  <c r="AG130" i="15"/>
  <c r="AQ130" i="15"/>
  <c r="AR130" i="15"/>
  <c r="U130" i="16"/>
  <c r="V130" i="16"/>
  <c r="AF130" i="16"/>
  <c r="AG130" i="16"/>
  <c r="AQ130" i="16"/>
  <c r="AR130" i="16"/>
  <c r="U126" i="15"/>
  <c r="V126" i="15"/>
  <c r="AF126" i="15"/>
  <c r="AG126" i="15"/>
  <c r="AQ126" i="15"/>
  <c r="AR126" i="15"/>
  <c r="U126" i="16"/>
  <c r="V126" i="16"/>
  <c r="AF126" i="16"/>
  <c r="AG126" i="16"/>
  <c r="AQ126" i="16"/>
  <c r="AR126" i="16"/>
  <c r="U125" i="15"/>
  <c r="V125" i="15"/>
  <c r="AF125" i="15"/>
  <c r="AG125" i="15"/>
  <c r="AQ125" i="15"/>
  <c r="AR125" i="15"/>
  <c r="U125" i="16"/>
  <c r="V125" i="16"/>
  <c r="AF125" i="16"/>
  <c r="AG125" i="16"/>
  <c r="AQ125" i="16"/>
  <c r="AR125" i="16"/>
  <c r="U124" i="15"/>
  <c r="V124" i="15"/>
  <c r="AF124" i="15"/>
  <c r="AG124" i="15"/>
  <c r="AQ124" i="15"/>
  <c r="AR124" i="15"/>
  <c r="U124" i="16"/>
  <c r="V124" i="16"/>
  <c r="AF124" i="16"/>
  <c r="AG124" i="16"/>
  <c r="AQ124" i="16"/>
  <c r="AR124" i="16"/>
  <c r="U119" i="15"/>
  <c r="V119" i="15"/>
  <c r="AF119" i="15"/>
  <c r="AG119" i="15"/>
  <c r="AQ119" i="15"/>
  <c r="AR119" i="15"/>
  <c r="U119" i="16"/>
  <c r="V119" i="16"/>
  <c r="AF119" i="16"/>
  <c r="AG119" i="16"/>
  <c r="AQ119" i="16"/>
  <c r="AR119" i="16"/>
  <c r="U118" i="15"/>
  <c r="V118" i="15"/>
  <c r="AF118" i="15"/>
  <c r="AG118" i="15"/>
  <c r="AQ118" i="15"/>
  <c r="AR118" i="15"/>
  <c r="U118" i="16"/>
  <c r="V118" i="16"/>
  <c r="AF118" i="16"/>
  <c r="AG118" i="16"/>
  <c r="AQ118" i="16"/>
  <c r="AR118" i="16"/>
  <c r="U114" i="15"/>
  <c r="V114" i="15"/>
  <c r="AF114" i="15"/>
  <c r="AG114" i="15"/>
  <c r="AQ114" i="15"/>
  <c r="AR114" i="15"/>
  <c r="U114" i="16"/>
  <c r="V114" i="16"/>
  <c r="AF114" i="16"/>
  <c r="AG114" i="16"/>
  <c r="AQ114" i="16"/>
  <c r="AR114" i="16"/>
  <c r="U113" i="15"/>
  <c r="V113" i="15"/>
  <c r="AF113" i="15"/>
  <c r="AG113" i="15"/>
  <c r="AQ113" i="15"/>
  <c r="AR113" i="15"/>
  <c r="U113" i="16"/>
  <c r="V113" i="16"/>
  <c r="AF113" i="16"/>
  <c r="AG113" i="16"/>
  <c r="AQ113" i="16"/>
  <c r="AR113" i="16"/>
  <c r="U112" i="15"/>
  <c r="V112" i="15"/>
  <c r="AF112" i="15"/>
  <c r="AG112" i="15"/>
  <c r="AQ112" i="15"/>
  <c r="AR112" i="15"/>
  <c r="U112" i="16"/>
  <c r="V112" i="16"/>
  <c r="AF112" i="16"/>
  <c r="AG112" i="16"/>
  <c r="AQ112" i="16"/>
  <c r="AR112" i="16"/>
  <c r="U107" i="15"/>
  <c r="V107" i="15"/>
  <c r="AF107" i="15"/>
  <c r="AG107" i="15"/>
  <c r="AQ107" i="15"/>
  <c r="AR107" i="15"/>
  <c r="U107" i="16"/>
  <c r="V107" i="16"/>
  <c r="AF107" i="16"/>
  <c r="AG107" i="16"/>
  <c r="AQ107" i="16"/>
  <c r="AR107" i="16"/>
  <c r="U106" i="15"/>
  <c r="V106" i="15"/>
  <c r="AF106" i="15"/>
  <c r="AG106" i="15"/>
  <c r="AQ106" i="15"/>
  <c r="AR106" i="15"/>
  <c r="U106" i="16"/>
  <c r="V106" i="16"/>
  <c r="AF106" i="16"/>
  <c r="AG106" i="16"/>
  <c r="AQ106" i="16"/>
  <c r="AR106" i="16"/>
  <c r="U102" i="15"/>
  <c r="V102" i="15"/>
  <c r="AF102" i="15"/>
  <c r="AG102" i="15"/>
  <c r="AQ102" i="15"/>
  <c r="AR102" i="15"/>
  <c r="U102" i="16"/>
  <c r="V102" i="16"/>
  <c r="AF102" i="16"/>
  <c r="AG102" i="16"/>
  <c r="AQ102" i="16"/>
  <c r="AR102" i="16"/>
  <c r="U101" i="15"/>
  <c r="V101" i="15"/>
  <c r="AF101" i="15"/>
  <c r="AG101" i="15"/>
  <c r="AQ101" i="15"/>
  <c r="AR101" i="15"/>
  <c r="U101" i="16"/>
  <c r="V101" i="16"/>
  <c r="AF101" i="16"/>
  <c r="AG101" i="16"/>
  <c r="AQ101" i="16"/>
  <c r="AR101" i="16"/>
  <c r="U100" i="15"/>
  <c r="V100" i="15"/>
  <c r="AF100" i="15"/>
  <c r="AG100" i="15"/>
  <c r="AQ100" i="15"/>
  <c r="AR100" i="15"/>
  <c r="U100" i="16"/>
  <c r="V100" i="16"/>
  <c r="AF100" i="16"/>
  <c r="AG100" i="16"/>
  <c r="AQ100" i="16"/>
  <c r="AR100" i="16"/>
  <c r="U95" i="15"/>
  <c r="V95" i="15"/>
  <c r="AF95" i="15"/>
  <c r="AG95" i="15"/>
  <c r="AQ95" i="15"/>
  <c r="AR95" i="15"/>
  <c r="U95" i="16"/>
  <c r="V95" i="16"/>
  <c r="AF95" i="16"/>
  <c r="AG95" i="16"/>
  <c r="AQ95" i="16"/>
  <c r="AR95" i="16"/>
  <c r="U94" i="15"/>
  <c r="V94" i="15"/>
  <c r="AF94" i="15"/>
  <c r="AG94" i="15"/>
  <c r="AQ94" i="15"/>
  <c r="AR94" i="15"/>
  <c r="U94" i="16"/>
  <c r="V94" i="16"/>
  <c r="AF94" i="16"/>
  <c r="AG94" i="16"/>
  <c r="AQ94" i="16"/>
  <c r="AR94" i="16"/>
  <c r="U90" i="15"/>
  <c r="V90" i="15"/>
  <c r="AF90" i="15"/>
  <c r="AG90" i="15"/>
  <c r="AQ90" i="15"/>
  <c r="AR90" i="15"/>
  <c r="U90" i="16"/>
  <c r="V90" i="16"/>
  <c r="AF90" i="16"/>
  <c r="AG90" i="16"/>
  <c r="AQ90" i="16"/>
  <c r="AR90" i="16"/>
  <c r="U89" i="15"/>
  <c r="V89" i="15"/>
  <c r="AF89" i="15"/>
  <c r="AG89" i="15"/>
  <c r="AQ89" i="15"/>
  <c r="AR89" i="15"/>
  <c r="U89" i="16"/>
  <c r="V89" i="16"/>
  <c r="AF89" i="16"/>
  <c r="AG89" i="16"/>
  <c r="AQ89" i="16"/>
  <c r="AR89" i="16"/>
  <c r="U88" i="15"/>
  <c r="V88" i="15"/>
  <c r="AF88" i="15"/>
  <c r="AG88" i="15"/>
  <c r="AQ88" i="15"/>
  <c r="AR88" i="15"/>
  <c r="U88" i="16"/>
  <c r="V88" i="16"/>
  <c r="AF88" i="16"/>
  <c r="AG88" i="16"/>
  <c r="AQ88" i="16"/>
  <c r="AR88" i="16"/>
  <c r="U84" i="15"/>
  <c r="V84" i="15"/>
  <c r="AF84" i="15"/>
  <c r="AG84" i="15"/>
  <c r="AQ84" i="15"/>
  <c r="AR84" i="15"/>
  <c r="U84" i="16"/>
  <c r="V84" i="16"/>
  <c r="AF84" i="16"/>
  <c r="AG84" i="16"/>
  <c r="AQ84" i="16"/>
  <c r="AR84" i="16"/>
  <c r="U83" i="15"/>
  <c r="V83" i="15"/>
  <c r="AF83" i="15"/>
  <c r="AG83" i="15"/>
  <c r="AQ83" i="15"/>
  <c r="AR83" i="15"/>
  <c r="U83" i="16"/>
  <c r="V83" i="16"/>
  <c r="AF83" i="16"/>
  <c r="AG83" i="16"/>
  <c r="AQ83" i="16"/>
  <c r="AR83" i="16"/>
  <c r="U82" i="15"/>
  <c r="V82" i="15"/>
  <c r="AF82" i="15"/>
  <c r="AG82" i="15"/>
  <c r="AQ82" i="15"/>
  <c r="AR82" i="15"/>
  <c r="U82" i="16"/>
  <c r="V82" i="16"/>
  <c r="AF82" i="16"/>
  <c r="AG82" i="16"/>
  <c r="AQ82" i="16"/>
  <c r="AR82" i="16"/>
  <c r="U78" i="15"/>
  <c r="V78" i="15"/>
  <c r="AF78" i="15"/>
  <c r="AG78" i="15"/>
  <c r="AQ78" i="15"/>
  <c r="AR78" i="15"/>
  <c r="U78" i="16"/>
  <c r="V78" i="16"/>
  <c r="AF78" i="16"/>
  <c r="AG78" i="16"/>
  <c r="AQ78" i="16"/>
  <c r="AR78" i="16"/>
  <c r="U77" i="15"/>
  <c r="V77" i="15"/>
  <c r="AF77" i="15"/>
  <c r="AG77" i="15"/>
  <c r="AQ77" i="15"/>
  <c r="AR77" i="15"/>
  <c r="U77" i="16"/>
  <c r="V77" i="16"/>
  <c r="AF77" i="16"/>
  <c r="AG77" i="16"/>
  <c r="AQ77" i="16"/>
  <c r="AR77" i="16"/>
  <c r="U76" i="15"/>
  <c r="V76" i="15"/>
  <c r="AF76" i="15"/>
  <c r="AG76" i="15"/>
  <c r="AQ76" i="15"/>
  <c r="AR76" i="15"/>
  <c r="U76" i="16"/>
  <c r="V76" i="16"/>
  <c r="AF76" i="16"/>
  <c r="AG76" i="16"/>
  <c r="AQ76" i="16"/>
  <c r="AR76" i="16"/>
  <c r="U72" i="15"/>
  <c r="V72" i="15"/>
  <c r="AF72" i="15"/>
  <c r="AG72" i="15"/>
  <c r="AQ72" i="15"/>
  <c r="AR72" i="15"/>
  <c r="U72" i="16"/>
  <c r="V72" i="16"/>
  <c r="AF72" i="16"/>
  <c r="AG72" i="16"/>
  <c r="AQ72" i="16"/>
  <c r="AR72" i="16"/>
  <c r="U71" i="15"/>
  <c r="V71" i="15"/>
  <c r="AF71" i="15"/>
  <c r="AG71" i="15"/>
  <c r="AQ71" i="15"/>
  <c r="AR71" i="15"/>
  <c r="U71" i="16"/>
  <c r="V71" i="16"/>
  <c r="AF71" i="16"/>
  <c r="AG71" i="16"/>
  <c r="AQ71" i="16"/>
  <c r="AR71" i="16"/>
  <c r="U70" i="15"/>
  <c r="V70" i="15"/>
  <c r="AF70" i="15"/>
  <c r="AG70" i="15"/>
  <c r="AQ70" i="15"/>
  <c r="AR70" i="15"/>
  <c r="U70" i="16"/>
  <c r="V70" i="16"/>
  <c r="AF70" i="16"/>
  <c r="AG70" i="16"/>
  <c r="AQ70" i="16"/>
  <c r="AR70" i="16"/>
  <c r="U66" i="15"/>
  <c r="V66" i="15"/>
  <c r="AF66" i="15"/>
  <c r="AG66" i="15"/>
  <c r="AQ66" i="15"/>
  <c r="AR66" i="15"/>
  <c r="U66" i="16"/>
  <c r="V66" i="16"/>
  <c r="AF66" i="16"/>
  <c r="AG66" i="16"/>
  <c r="AQ66" i="16"/>
  <c r="AR66" i="16"/>
  <c r="U59" i="15"/>
  <c r="V59" i="15"/>
  <c r="AF59" i="15"/>
  <c r="AG59" i="15"/>
  <c r="AQ59" i="15"/>
  <c r="AR59" i="15"/>
  <c r="U59" i="16"/>
  <c r="V59" i="16"/>
  <c r="AF59" i="16"/>
  <c r="AG59" i="16"/>
  <c r="AQ59" i="16"/>
  <c r="AR59" i="16"/>
  <c r="U58" i="15"/>
  <c r="V58" i="15"/>
  <c r="AF58" i="15"/>
  <c r="AG58" i="15"/>
  <c r="AQ58" i="15"/>
  <c r="AR58" i="15"/>
  <c r="U58" i="16"/>
  <c r="V58" i="16"/>
  <c r="AF58" i="16"/>
  <c r="AG58" i="16"/>
  <c r="AQ58" i="16"/>
  <c r="AR58" i="16"/>
  <c r="U53" i="16"/>
  <c r="V53" i="16"/>
  <c r="AF53" i="16"/>
  <c r="AG53" i="16"/>
  <c r="AQ53" i="16"/>
  <c r="AR53" i="16"/>
  <c r="U53" i="15"/>
  <c r="V53" i="15"/>
  <c r="AF53" i="15"/>
  <c r="AG53" i="15"/>
  <c r="AQ53" i="15"/>
  <c r="AR53" i="15"/>
  <c r="U54" i="16"/>
  <c r="V54" i="16"/>
  <c r="AF54" i="16"/>
  <c r="AG54" i="16"/>
  <c r="AQ54" i="16"/>
  <c r="AR54" i="16"/>
  <c r="U54" i="15"/>
  <c r="V54" i="15"/>
  <c r="AF54" i="15"/>
  <c r="AG54" i="15"/>
  <c r="AQ54" i="15"/>
  <c r="AR54" i="15"/>
  <c r="U52" i="15"/>
  <c r="V52" i="15"/>
  <c r="AF52" i="15"/>
  <c r="AG52" i="15"/>
  <c r="AQ52" i="15"/>
  <c r="AR52" i="15"/>
  <c r="U52" i="16"/>
  <c r="V52" i="16"/>
  <c r="AF52" i="16"/>
  <c r="AG52" i="16"/>
  <c r="AQ52" i="16"/>
  <c r="AR52" i="16"/>
  <c r="U47" i="15"/>
  <c r="V47" i="15"/>
  <c r="AF47" i="15"/>
  <c r="AG47" i="15"/>
  <c r="AQ47" i="15"/>
  <c r="AR47" i="15"/>
  <c r="U47" i="16"/>
  <c r="V47" i="16"/>
  <c r="AF47" i="16"/>
  <c r="AG47" i="16"/>
  <c r="AQ47" i="16"/>
  <c r="AR47" i="16"/>
  <c r="U46" i="15"/>
  <c r="V46" i="15"/>
  <c r="AF46" i="15"/>
  <c r="AG46" i="15"/>
  <c r="AQ46" i="15"/>
  <c r="AR46" i="15"/>
  <c r="U46" i="16"/>
  <c r="V46" i="16"/>
  <c r="AF46" i="16"/>
  <c r="AG46" i="16"/>
  <c r="AQ46" i="16"/>
  <c r="AR46" i="16"/>
  <c r="U43" i="15"/>
  <c r="V43" i="15"/>
  <c r="AF43" i="15"/>
  <c r="AG43" i="15"/>
  <c r="AQ43" i="15"/>
  <c r="AR43" i="15"/>
  <c r="U43" i="16"/>
  <c r="V43" i="16"/>
  <c r="AF43" i="16"/>
  <c r="AG43" i="16"/>
  <c r="AQ43" i="16"/>
  <c r="AR43" i="16"/>
  <c r="U42" i="15"/>
  <c r="V42" i="15"/>
  <c r="AF42" i="15"/>
  <c r="AG42" i="15"/>
  <c r="AQ42" i="15"/>
  <c r="AR42" i="15"/>
  <c r="U42" i="16"/>
  <c r="V42" i="16"/>
  <c r="AF42" i="16"/>
  <c r="AG42" i="16"/>
  <c r="AQ42" i="16"/>
  <c r="AR42" i="16"/>
  <c r="U36" i="15"/>
  <c r="V36" i="15"/>
  <c r="AF36" i="15"/>
  <c r="AG36" i="15"/>
  <c r="AQ36" i="15"/>
  <c r="AR36" i="15"/>
  <c r="U36" i="16"/>
  <c r="V36" i="16"/>
  <c r="AF36" i="16"/>
  <c r="AG36" i="16"/>
  <c r="AQ36" i="16"/>
  <c r="AR36" i="16"/>
  <c r="U35" i="15"/>
  <c r="V35" i="15"/>
  <c r="AF35" i="15"/>
  <c r="AG35" i="15"/>
  <c r="AQ35" i="15"/>
  <c r="AR35" i="15"/>
  <c r="U35" i="16"/>
  <c r="V35" i="16"/>
  <c r="AF35" i="16"/>
  <c r="AG35" i="16"/>
  <c r="AQ35" i="16"/>
  <c r="AR35" i="16"/>
  <c r="U29" i="16"/>
  <c r="V29" i="16"/>
  <c r="AF29" i="16"/>
  <c r="AG29" i="16"/>
  <c r="AQ29" i="16"/>
  <c r="AR29" i="16"/>
  <c r="U29" i="15"/>
  <c r="V29" i="15"/>
  <c r="AF29" i="15"/>
  <c r="AG29" i="15"/>
  <c r="AQ29" i="15"/>
  <c r="AR29" i="15"/>
  <c r="U28" i="16"/>
  <c r="V28" i="16"/>
  <c r="AF28" i="16"/>
  <c r="AG28" i="16"/>
  <c r="AQ28" i="16"/>
  <c r="AR28" i="16"/>
  <c r="U28" i="15"/>
  <c r="V28" i="15"/>
  <c r="AF28" i="15"/>
  <c r="AG28" i="15"/>
  <c r="AQ28" i="15"/>
  <c r="AR28" i="15"/>
  <c r="U25" i="16"/>
  <c r="V25" i="16"/>
  <c r="AF25" i="16"/>
  <c r="AG25" i="16"/>
  <c r="AQ25" i="16"/>
  <c r="AR25" i="16"/>
  <c r="U25" i="15"/>
  <c r="V25" i="15"/>
  <c r="AF25" i="15"/>
  <c r="AG25" i="15"/>
  <c r="AQ25" i="15"/>
  <c r="AR25" i="15"/>
  <c r="U24" i="16"/>
  <c r="V24" i="16"/>
  <c r="AF24" i="16"/>
  <c r="AG24" i="16"/>
  <c r="AQ24" i="16"/>
  <c r="AR24" i="16"/>
  <c r="U24" i="15"/>
  <c r="V24" i="15"/>
  <c r="AF24" i="15"/>
  <c r="AG24" i="15"/>
  <c r="AQ24" i="15"/>
  <c r="AR24" i="15"/>
  <c r="U23" i="16"/>
  <c r="V23" i="16"/>
  <c r="AF23" i="16"/>
  <c r="AG23" i="16"/>
  <c r="AQ23" i="16"/>
  <c r="AR23" i="16"/>
  <c r="U23" i="15"/>
  <c r="V23" i="15"/>
  <c r="AF23" i="15"/>
  <c r="AG23" i="15"/>
  <c r="AQ23" i="15"/>
  <c r="AR23" i="15"/>
  <c r="U22" i="16"/>
  <c r="V22" i="16"/>
  <c r="AF22" i="16"/>
  <c r="AG22" i="16"/>
  <c r="AQ22" i="16"/>
  <c r="AR22" i="16"/>
  <c r="U22" i="15"/>
  <c r="V22" i="15"/>
  <c r="AF22" i="15"/>
  <c r="AG22" i="15"/>
  <c r="AQ22" i="15"/>
  <c r="AR22" i="15"/>
  <c r="U36" i="14"/>
  <c r="V36" i="14"/>
  <c r="AF36" i="14"/>
  <c r="AG36" i="14"/>
  <c r="AQ36" i="14"/>
  <c r="AR36" i="14"/>
  <c r="I70" i="4" l="1"/>
  <c r="I72" i="4"/>
  <c r="I77" i="4"/>
  <c r="J70" i="4"/>
  <c r="J77" i="4"/>
  <c r="J89" i="4"/>
  <c r="I89" i="4"/>
  <c r="I78" i="4"/>
  <c r="J78" i="4"/>
  <c r="J88" i="4"/>
  <c r="J90" i="4"/>
  <c r="I88" i="4"/>
  <c r="I90" i="4"/>
  <c r="J76" i="4"/>
  <c r="I82" i="4"/>
  <c r="I83" i="4"/>
  <c r="J83" i="4"/>
  <c r="I76" i="4"/>
  <c r="J82" i="4"/>
  <c r="J84" i="4"/>
  <c r="J71" i="4"/>
  <c r="I84" i="4"/>
  <c r="J72" i="4"/>
  <c r="I71" i="4"/>
  <c r="I66" i="4"/>
  <c r="J58" i="4"/>
  <c r="J66" i="4"/>
  <c r="J53" i="4"/>
  <c r="I54" i="4"/>
  <c r="I58" i="4"/>
  <c r="J59" i="4"/>
  <c r="I59" i="4"/>
  <c r="J46" i="4"/>
  <c r="J52" i="4"/>
  <c r="J54" i="4"/>
  <c r="I52" i="4"/>
  <c r="I53" i="4"/>
  <c r="J42" i="4"/>
  <c r="I46" i="4"/>
  <c r="J47" i="4"/>
  <c r="I47" i="4"/>
  <c r="J43" i="4"/>
  <c r="I42" i="4"/>
  <c r="I24" i="4"/>
  <c r="I43" i="4"/>
  <c r="I36" i="4"/>
  <c r="J28" i="4"/>
  <c r="J36" i="4"/>
  <c r="I28" i="4"/>
  <c r="J29" i="4"/>
  <c r="I29" i="4"/>
  <c r="J18" i="4"/>
  <c r="J23" i="4"/>
  <c r="J25" i="4"/>
  <c r="I18" i="4"/>
  <c r="I25" i="4"/>
  <c r="J12" i="4"/>
  <c r="J22" i="4"/>
  <c r="J24" i="4"/>
  <c r="J26" i="4"/>
  <c r="I12" i="4"/>
  <c r="I22" i="4"/>
  <c r="I23" i="4"/>
  <c r="I26" i="4"/>
  <c r="I155" i="14"/>
  <c r="J151" i="14"/>
  <c r="J154" i="14"/>
  <c r="J156" i="14"/>
  <c r="J158" i="14"/>
  <c r="I156" i="14"/>
  <c r="I158" i="14"/>
  <c r="I151" i="14"/>
  <c r="I152" i="14"/>
  <c r="J148" i="14"/>
  <c r="J150" i="14"/>
  <c r="J152" i="14"/>
  <c r="J149" i="14"/>
  <c r="I148" i="14"/>
  <c r="I150" i="14"/>
  <c r="J146" i="14"/>
  <c r="I145" i="14"/>
  <c r="J145" i="14"/>
  <c r="J143" i="14"/>
  <c r="I143" i="14"/>
  <c r="J142" i="14"/>
  <c r="J144" i="14"/>
  <c r="I142" i="14"/>
  <c r="I144" i="14"/>
  <c r="I124" i="14"/>
  <c r="J132" i="14"/>
  <c r="J138" i="14"/>
  <c r="I138" i="14"/>
  <c r="I131" i="14"/>
  <c r="I132" i="14"/>
  <c r="J125" i="14"/>
  <c r="J130" i="14"/>
  <c r="J131" i="14"/>
  <c r="I130" i="14"/>
  <c r="I125" i="14"/>
  <c r="J124" i="14"/>
  <c r="J126" i="14"/>
  <c r="I119" i="14"/>
  <c r="I126" i="14"/>
  <c r="J107" i="14"/>
  <c r="J113" i="14"/>
  <c r="J118" i="14"/>
  <c r="I118" i="14"/>
  <c r="J119" i="14"/>
  <c r="J112" i="14"/>
  <c r="J114" i="14"/>
  <c r="I100" i="14"/>
  <c r="I102" i="14"/>
  <c r="I107" i="14"/>
  <c r="I112" i="14"/>
  <c r="I113" i="14"/>
  <c r="I114" i="14"/>
  <c r="I106" i="14"/>
  <c r="J106" i="14"/>
  <c r="J101" i="14"/>
  <c r="I101" i="14"/>
  <c r="J76" i="14"/>
  <c r="J88" i="14"/>
  <c r="J89" i="14"/>
  <c r="J100" i="14"/>
  <c r="J102" i="14"/>
  <c r="I88" i="14"/>
  <c r="I90" i="14"/>
  <c r="I95" i="14"/>
  <c r="J94" i="14"/>
  <c r="J95" i="14"/>
  <c r="I94" i="14"/>
  <c r="J84" i="14"/>
  <c r="J90" i="14"/>
  <c r="I54" i="14"/>
  <c r="I59" i="14"/>
  <c r="I70" i="14"/>
  <c r="I77" i="14"/>
  <c r="I84" i="14"/>
  <c r="I89" i="14"/>
  <c r="I82" i="14"/>
  <c r="I83" i="14"/>
  <c r="J82" i="14"/>
  <c r="J59" i="14"/>
  <c r="J83" i="14"/>
  <c r="I76" i="14"/>
  <c r="I78" i="14"/>
  <c r="J71" i="14"/>
  <c r="J77" i="14"/>
  <c r="J78" i="14"/>
  <c r="J70" i="14"/>
  <c r="J72" i="14"/>
  <c r="I71" i="14"/>
  <c r="I72" i="14"/>
  <c r="J66" i="14"/>
  <c r="I66" i="14"/>
  <c r="J58" i="14"/>
  <c r="I58" i="14"/>
  <c r="J52" i="14"/>
  <c r="J53" i="14"/>
  <c r="J54" i="14"/>
  <c r="I47" i="14"/>
  <c r="I52" i="14"/>
  <c r="I53" i="14"/>
  <c r="J46" i="14"/>
  <c r="I46" i="14"/>
  <c r="J47" i="14"/>
  <c r="J142" i="16"/>
  <c r="I154" i="16"/>
  <c r="I156" i="16"/>
  <c r="I157" i="16"/>
  <c r="J151" i="16"/>
  <c r="J154" i="15"/>
  <c r="J156" i="15"/>
  <c r="J157" i="15"/>
  <c r="J156" i="16"/>
  <c r="I154" i="15"/>
  <c r="I156" i="15"/>
  <c r="I157" i="15"/>
  <c r="J149" i="16"/>
  <c r="I148" i="16"/>
  <c r="I149" i="16"/>
  <c r="I150" i="16"/>
  <c r="I151" i="15"/>
  <c r="J148" i="16"/>
  <c r="J148" i="15"/>
  <c r="J149" i="15"/>
  <c r="J150" i="15"/>
  <c r="J151" i="15"/>
  <c r="I148" i="15"/>
  <c r="I149" i="15"/>
  <c r="I150" i="15"/>
  <c r="I151" i="16"/>
  <c r="J144" i="16"/>
  <c r="I142" i="16"/>
  <c r="I143" i="16"/>
  <c r="I144" i="16"/>
  <c r="I145" i="16"/>
  <c r="J142" i="15"/>
  <c r="J143" i="15"/>
  <c r="J144" i="15"/>
  <c r="J145" i="15"/>
  <c r="J130" i="16"/>
  <c r="I142" i="15"/>
  <c r="I143" i="15"/>
  <c r="I144" i="15"/>
  <c r="I145" i="15"/>
  <c r="I130" i="16"/>
  <c r="I138" i="16"/>
  <c r="J138" i="15"/>
  <c r="J132" i="16"/>
  <c r="I138" i="15"/>
  <c r="I132" i="16"/>
  <c r="I131" i="16"/>
  <c r="J130" i="15"/>
  <c r="J131" i="15"/>
  <c r="J132" i="15"/>
  <c r="I130" i="15"/>
  <c r="I131" i="15"/>
  <c r="I132" i="15"/>
  <c r="J112" i="16"/>
  <c r="J114" i="16"/>
  <c r="J118" i="16"/>
  <c r="J124" i="16"/>
  <c r="J125" i="16"/>
  <c r="J126" i="16"/>
  <c r="I66" i="15"/>
  <c r="I119" i="15"/>
  <c r="I124" i="16"/>
  <c r="I125" i="16"/>
  <c r="I126" i="16"/>
  <c r="J124" i="15"/>
  <c r="J125" i="15"/>
  <c r="J126" i="15"/>
  <c r="I124" i="15"/>
  <c r="I125" i="15"/>
  <c r="I126" i="15"/>
  <c r="J76" i="16"/>
  <c r="J119" i="16"/>
  <c r="J118" i="15"/>
  <c r="J119" i="15"/>
  <c r="I118" i="16"/>
  <c r="I118" i="15"/>
  <c r="I119" i="16"/>
  <c r="I112" i="16"/>
  <c r="I113" i="16"/>
  <c r="I114" i="16"/>
  <c r="J112" i="15"/>
  <c r="J113" i="15"/>
  <c r="J114" i="15"/>
  <c r="J113" i="16"/>
  <c r="I106" i="16"/>
  <c r="I112" i="15"/>
  <c r="I113" i="15"/>
  <c r="I114" i="15"/>
  <c r="I101" i="15"/>
  <c r="I102" i="15"/>
  <c r="I106" i="15"/>
  <c r="I107" i="16"/>
  <c r="J107" i="16"/>
  <c r="J106" i="15"/>
  <c r="J107" i="15"/>
  <c r="J106" i="16"/>
  <c r="I107" i="15"/>
  <c r="J88" i="16"/>
  <c r="J94" i="16"/>
  <c r="J95" i="16"/>
  <c r="J100" i="16"/>
  <c r="J101" i="16"/>
  <c r="J102" i="16"/>
  <c r="I100" i="16"/>
  <c r="J100" i="15"/>
  <c r="J101" i="15"/>
  <c r="J102" i="15"/>
  <c r="I95" i="16"/>
  <c r="I100" i="15"/>
  <c r="I101" i="16"/>
  <c r="I102" i="16"/>
  <c r="J77" i="16"/>
  <c r="I70" i="15"/>
  <c r="I89" i="15"/>
  <c r="I90" i="16"/>
  <c r="I94" i="16"/>
  <c r="I95" i="15"/>
  <c r="J89" i="16"/>
  <c r="J94" i="15"/>
  <c r="J95" i="15"/>
  <c r="I94" i="15"/>
  <c r="J84" i="16"/>
  <c r="J90" i="16"/>
  <c r="I88" i="16"/>
  <c r="J88" i="15"/>
  <c r="J89" i="15"/>
  <c r="J90" i="15"/>
  <c r="J78" i="16"/>
  <c r="J83" i="16"/>
  <c r="I88" i="15"/>
  <c r="I89" i="16"/>
  <c r="I90" i="15"/>
  <c r="J82" i="16"/>
  <c r="I76" i="16"/>
  <c r="I77" i="16"/>
  <c r="I78" i="16"/>
  <c r="I82" i="16"/>
  <c r="I83" i="16"/>
  <c r="I84" i="16"/>
  <c r="J82" i="15"/>
  <c r="J83" i="15"/>
  <c r="J84" i="15"/>
  <c r="I82" i="15"/>
  <c r="I83" i="15"/>
  <c r="I84" i="15"/>
  <c r="J70" i="16"/>
  <c r="J70" i="15"/>
  <c r="J76" i="15"/>
  <c r="J77" i="15"/>
  <c r="J78" i="15"/>
  <c r="I76" i="15"/>
  <c r="I77" i="15"/>
  <c r="I78" i="15"/>
  <c r="J71" i="16"/>
  <c r="I72" i="16"/>
  <c r="J72" i="16"/>
  <c r="I70" i="16"/>
  <c r="J71" i="15"/>
  <c r="J72" i="15"/>
  <c r="J35" i="15"/>
  <c r="J66" i="15"/>
  <c r="I71" i="16"/>
  <c r="I71" i="15"/>
  <c r="I72" i="15"/>
  <c r="J66" i="16"/>
  <c r="I66" i="16"/>
  <c r="J53" i="15"/>
  <c r="J58" i="16"/>
  <c r="J59" i="16"/>
  <c r="I58" i="16"/>
  <c r="I59" i="16"/>
  <c r="J58" i="15"/>
  <c r="J59" i="15"/>
  <c r="I58" i="15"/>
  <c r="I59" i="15"/>
  <c r="I53" i="15"/>
  <c r="I53" i="16"/>
  <c r="J53" i="16"/>
  <c r="I35" i="15"/>
  <c r="I36" i="15"/>
  <c r="I43" i="15"/>
  <c r="I46" i="15"/>
  <c r="I47" i="15"/>
  <c r="J54" i="15"/>
  <c r="J54" i="16"/>
  <c r="I54" i="15"/>
  <c r="I54" i="16"/>
  <c r="J42" i="16"/>
  <c r="J47" i="16"/>
  <c r="J43" i="16"/>
  <c r="J52" i="16"/>
  <c r="I52" i="16"/>
  <c r="J52" i="15"/>
  <c r="I52" i="15"/>
  <c r="J46" i="15"/>
  <c r="J47" i="15"/>
  <c r="J46" i="16"/>
  <c r="I46" i="16"/>
  <c r="I47" i="16"/>
  <c r="I42" i="16"/>
  <c r="J42" i="15"/>
  <c r="J43" i="15"/>
  <c r="I42" i="15"/>
  <c r="I43" i="16"/>
  <c r="I28" i="15"/>
  <c r="J35" i="16"/>
  <c r="J36" i="15"/>
  <c r="J29" i="15"/>
  <c r="J36" i="16"/>
  <c r="I35" i="16"/>
  <c r="I36" i="16"/>
  <c r="J28" i="15"/>
  <c r="I29" i="15"/>
  <c r="J28" i="16"/>
  <c r="J29" i="16"/>
  <c r="I25" i="15"/>
  <c r="I28" i="16"/>
  <c r="I29" i="16"/>
  <c r="I25" i="16"/>
  <c r="J22" i="16"/>
  <c r="J23" i="16"/>
  <c r="J24" i="16"/>
  <c r="J25" i="16"/>
  <c r="I22" i="16"/>
  <c r="I23" i="16"/>
  <c r="I24" i="16"/>
  <c r="J22" i="15"/>
  <c r="J23" i="15"/>
  <c r="J24" i="15"/>
  <c r="J25" i="15"/>
  <c r="I22" i="15"/>
  <c r="I23" i="15"/>
  <c r="I24" i="15"/>
  <c r="J36" i="14"/>
  <c r="I36" i="14"/>
  <c r="U158" i="13" l="1"/>
  <c r="V158" i="13"/>
  <c r="AF158" i="13"/>
  <c r="AG158" i="13"/>
  <c r="AQ158" i="13"/>
  <c r="AR158" i="13"/>
  <c r="U158" i="12"/>
  <c r="V158" i="12"/>
  <c r="AF158" i="12"/>
  <c r="AG158" i="12"/>
  <c r="AQ158" i="12"/>
  <c r="AR158" i="12"/>
  <c r="U157" i="13"/>
  <c r="V157" i="13"/>
  <c r="AF157" i="13"/>
  <c r="AG157" i="13"/>
  <c r="AQ157" i="13"/>
  <c r="AR157" i="13"/>
  <c r="U157" i="12"/>
  <c r="V157" i="12"/>
  <c r="AF157" i="12"/>
  <c r="AG157" i="12"/>
  <c r="AQ157" i="12"/>
  <c r="AR157" i="12"/>
  <c r="U156" i="13"/>
  <c r="V156" i="13"/>
  <c r="AF156" i="13"/>
  <c r="AG156" i="13"/>
  <c r="AQ156" i="13"/>
  <c r="AR156" i="13"/>
  <c r="U156" i="12"/>
  <c r="V156" i="12"/>
  <c r="AF156" i="12"/>
  <c r="AG156" i="12"/>
  <c r="AQ156" i="12"/>
  <c r="AR156" i="12"/>
  <c r="U154" i="13"/>
  <c r="V154" i="13"/>
  <c r="AF154" i="13"/>
  <c r="AG154" i="13"/>
  <c r="J154" i="13" s="1"/>
  <c r="AQ154" i="13"/>
  <c r="AR154" i="13"/>
  <c r="U154" i="12"/>
  <c r="V154" i="12"/>
  <c r="AF154" i="12"/>
  <c r="I154" i="12" s="1"/>
  <c r="AG154" i="12"/>
  <c r="J154" i="12" s="1"/>
  <c r="AQ154" i="12"/>
  <c r="AR154" i="12"/>
  <c r="U152" i="13"/>
  <c r="V152" i="13"/>
  <c r="AF152" i="13"/>
  <c r="AG152" i="13"/>
  <c r="AQ152" i="13"/>
  <c r="AR152" i="13"/>
  <c r="U152" i="12"/>
  <c r="V152" i="12"/>
  <c r="AF152" i="12"/>
  <c r="AG152" i="12"/>
  <c r="AQ152" i="12"/>
  <c r="AR152" i="12"/>
  <c r="U151" i="13"/>
  <c r="V151" i="13"/>
  <c r="AF151" i="13"/>
  <c r="AG151" i="13"/>
  <c r="AQ151" i="13"/>
  <c r="AR151" i="13"/>
  <c r="U151" i="12"/>
  <c r="V151" i="12"/>
  <c r="AF151" i="12"/>
  <c r="AG151" i="12"/>
  <c r="AQ151" i="12"/>
  <c r="AR151" i="12"/>
  <c r="U150" i="13"/>
  <c r="V150" i="13"/>
  <c r="AF150" i="13"/>
  <c r="AG150" i="13"/>
  <c r="AQ150" i="13"/>
  <c r="AR150" i="13"/>
  <c r="U150" i="12"/>
  <c r="V150" i="12"/>
  <c r="AF150" i="12"/>
  <c r="AG150" i="12"/>
  <c r="AQ150" i="12"/>
  <c r="AR150" i="12"/>
  <c r="U149" i="13"/>
  <c r="V149" i="13"/>
  <c r="AF149" i="13"/>
  <c r="AG149" i="13"/>
  <c r="AQ149" i="13"/>
  <c r="AR149" i="13"/>
  <c r="U149" i="12"/>
  <c r="V149" i="12"/>
  <c r="AF149" i="12"/>
  <c r="AG149" i="12"/>
  <c r="AQ149" i="12"/>
  <c r="AR149" i="12"/>
  <c r="U148" i="13"/>
  <c r="V148" i="13"/>
  <c r="AF148" i="13"/>
  <c r="AG148" i="13"/>
  <c r="AQ148" i="13"/>
  <c r="AR148" i="13"/>
  <c r="U148" i="12"/>
  <c r="V148" i="12"/>
  <c r="AF148" i="12"/>
  <c r="AG148" i="12"/>
  <c r="AQ148" i="12"/>
  <c r="AR148" i="12"/>
  <c r="U146" i="13"/>
  <c r="V146" i="13"/>
  <c r="AF146" i="13"/>
  <c r="AG146" i="13"/>
  <c r="AQ146" i="13"/>
  <c r="AR146" i="13"/>
  <c r="U146" i="12"/>
  <c r="V146" i="12"/>
  <c r="AF146" i="12"/>
  <c r="AG146" i="12"/>
  <c r="AQ146" i="12"/>
  <c r="AR146" i="12"/>
  <c r="U145" i="13"/>
  <c r="V145" i="13"/>
  <c r="AF145" i="13"/>
  <c r="AG145" i="13"/>
  <c r="AQ145" i="13"/>
  <c r="AR145" i="13"/>
  <c r="U145" i="12"/>
  <c r="V145" i="12"/>
  <c r="AF145" i="12"/>
  <c r="AG145" i="12"/>
  <c r="AQ145" i="12"/>
  <c r="AR145" i="12"/>
  <c r="U144" i="13"/>
  <c r="V144" i="13"/>
  <c r="AF144" i="13"/>
  <c r="AG144" i="13"/>
  <c r="AQ144" i="13"/>
  <c r="AR144" i="13"/>
  <c r="U144" i="12"/>
  <c r="V144" i="12"/>
  <c r="AF144" i="12"/>
  <c r="AG144" i="12"/>
  <c r="AQ144" i="12"/>
  <c r="AR144" i="12"/>
  <c r="U143" i="13"/>
  <c r="V143" i="13"/>
  <c r="AF143" i="13"/>
  <c r="AG143" i="13"/>
  <c r="AQ143" i="13"/>
  <c r="AR143" i="13"/>
  <c r="U143" i="12"/>
  <c r="V143" i="12"/>
  <c r="AF143" i="12"/>
  <c r="AG143" i="12"/>
  <c r="AQ143" i="12"/>
  <c r="AR143" i="12"/>
  <c r="U142" i="13"/>
  <c r="V142" i="13"/>
  <c r="AF142" i="13"/>
  <c r="AG142" i="13"/>
  <c r="AQ142" i="13"/>
  <c r="AR142" i="13"/>
  <c r="U142" i="12"/>
  <c r="V142" i="12"/>
  <c r="AF142" i="12"/>
  <c r="AG142" i="12"/>
  <c r="AQ142" i="12"/>
  <c r="AR142" i="12"/>
  <c r="U138" i="13"/>
  <c r="V138" i="13"/>
  <c r="AF138" i="13"/>
  <c r="AG138" i="13"/>
  <c r="AQ138" i="13"/>
  <c r="AR138" i="13"/>
  <c r="U138" i="12"/>
  <c r="V138" i="12"/>
  <c r="AF138" i="12"/>
  <c r="AG138" i="12"/>
  <c r="AQ138" i="12"/>
  <c r="AR138" i="12"/>
  <c r="U132" i="13"/>
  <c r="V132" i="13"/>
  <c r="AF132" i="13"/>
  <c r="AG132" i="13"/>
  <c r="AQ132" i="13"/>
  <c r="AR132" i="13"/>
  <c r="U132" i="12"/>
  <c r="V132" i="12"/>
  <c r="AF132" i="12"/>
  <c r="AG132" i="12"/>
  <c r="AQ132" i="12"/>
  <c r="AR132" i="12"/>
  <c r="U131" i="13"/>
  <c r="V131" i="13"/>
  <c r="AF131" i="13"/>
  <c r="AG131" i="13"/>
  <c r="AQ131" i="13"/>
  <c r="AR131" i="13"/>
  <c r="U131" i="12"/>
  <c r="V131" i="12"/>
  <c r="AF131" i="12"/>
  <c r="AG131" i="12"/>
  <c r="AQ131" i="12"/>
  <c r="AR131" i="12"/>
  <c r="U130" i="13"/>
  <c r="V130" i="13"/>
  <c r="AF130" i="13"/>
  <c r="AG130" i="13"/>
  <c r="AQ130" i="13"/>
  <c r="AR130" i="13"/>
  <c r="U130" i="12"/>
  <c r="V130" i="12"/>
  <c r="AF130" i="12"/>
  <c r="AG130" i="12"/>
  <c r="AQ130" i="12"/>
  <c r="AR130" i="12"/>
  <c r="U126" i="13"/>
  <c r="V126" i="13"/>
  <c r="AF126" i="13"/>
  <c r="AG126" i="13"/>
  <c r="AQ126" i="13"/>
  <c r="AR126" i="13"/>
  <c r="U126" i="12"/>
  <c r="V126" i="12"/>
  <c r="AF126" i="12"/>
  <c r="AG126" i="12"/>
  <c r="AQ126" i="12"/>
  <c r="AR126" i="12"/>
  <c r="U125" i="13"/>
  <c r="V125" i="13"/>
  <c r="AF125" i="13"/>
  <c r="AG125" i="13"/>
  <c r="AQ125" i="13"/>
  <c r="AR125" i="13"/>
  <c r="U125" i="12"/>
  <c r="V125" i="12"/>
  <c r="AF125" i="12"/>
  <c r="AG125" i="12"/>
  <c r="AQ125" i="12"/>
  <c r="AR125" i="12"/>
  <c r="U124" i="13"/>
  <c r="V124" i="13"/>
  <c r="AF124" i="13"/>
  <c r="AG124" i="13"/>
  <c r="AQ124" i="13"/>
  <c r="AR124" i="13"/>
  <c r="U124" i="12"/>
  <c r="V124" i="12"/>
  <c r="AF124" i="12"/>
  <c r="AG124" i="12"/>
  <c r="AQ124" i="12"/>
  <c r="AR124" i="12"/>
  <c r="U119" i="13"/>
  <c r="V119" i="13"/>
  <c r="AF119" i="13"/>
  <c r="AG119" i="13"/>
  <c r="AQ119" i="13"/>
  <c r="AR119" i="13"/>
  <c r="U119" i="12"/>
  <c r="V119" i="12"/>
  <c r="AF119" i="12"/>
  <c r="AG119" i="12"/>
  <c r="AQ119" i="12"/>
  <c r="AR119" i="12"/>
  <c r="U118" i="13"/>
  <c r="V118" i="13"/>
  <c r="AF118" i="13"/>
  <c r="AG118" i="13"/>
  <c r="AQ118" i="13"/>
  <c r="AR118" i="13"/>
  <c r="U118" i="12"/>
  <c r="V118" i="12"/>
  <c r="AF118" i="12"/>
  <c r="AG118" i="12"/>
  <c r="AQ118" i="12"/>
  <c r="AR118" i="12"/>
  <c r="U114" i="13"/>
  <c r="V114" i="13"/>
  <c r="AF114" i="13"/>
  <c r="AG114" i="13"/>
  <c r="AQ114" i="13"/>
  <c r="AR114" i="13"/>
  <c r="U114" i="12"/>
  <c r="V114" i="12"/>
  <c r="AF114" i="12"/>
  <c r="AG114" i="12"/>
  <c r="AQ114" i="12"/>
  <c r="AR114" i="12"/>
  <c r="U113" i="13"/>
  <c r="V113" i="13"/>
  <c r="AF113" i="13"/>
  <c r="AG113" i="13"/>
  <c r="AQ113" i="13"/>
  <c r="AR113" i="13"/>
  <c r="U113" i="12"/>
  <c r="V113" i="12"/>
  <c r="AF113" i="12"/>
  <c r="AG113" i="12"/>
  <c r="AQ113" i="12"/>
  <c r="AR113" i="12"/>
  <c r="U112" i="13"/>
  <c r="V112" i="13"/>
  <c r="AF112" i="13"/>
  <c r="AG112" i="13"/>
  <c r="AQ112" i="13"/>
  <c r="AR112" i="13"/>
  <c r="U112" i="12"/>
  <c r="V112" i="12"/>
  <c r="AF112" i="12"/>
  <c r="AG112" i="12"/>
  <c r="AQ112" i="12"/>
  <c r="AR112" i="12"/>
  <c r="U107" i="13"/>
  <c r="V107" i="13"/>
  <c r="AF107" i="13"/>
  <c r="AG107" i="13"/>
  <c r="AQ107" i="13"/>
  <c r="AR107" i="13"/>
  <c r="U107" i="12"/>
  <c r="V107" i="12"/>
  <c r="AF107" i="12"/>
  <c r="AG107" i="12"/>
  <c r="AQ107" i="12"/>
  <c r="AR107" i="12"/>
  <c r="U106" i="13"/>
  <c r="V106" i="13"/>
  <c r="AF106" i="13"/>
  <c r="AG106" i="13"/>
  <c r="AQ106" i="13"/>
  <c r="AR106" i="13"/>
  <c r="U106" i="12"/>
  <c r="V106" i="12"/>
  <c r="AF106" i="12"/>
  <c r="AG106" i="12"/>
  <c r="AQ106" i="12"/>
  <c r="AR106" i="12"/>
  <c r="U102" i="13"/>
  <c r="V102" i="13"/>
  <c r="AF102" i="13"/>
  <c r="AG102" i="13"/>
  <c r="AQ102" i="13"/>
  <c r="AR102" i="13"/>
  <c r="U102" i="12"/>
  <c r="V102" i="12"/>
  <c r="AF102" i="12"/>
  <c r="AG102" i="12"/>
  <c r="AQ102" i="12"/>
  <c r="AR102" i="12"/>
  <c r="U101" i="13"/>
  <c r="V101" i="13"/>
  <c r="AF101" i="13"/>
  <c r="AG101" i="13"/>
  <c r="AQ101" i="13"/>
  <c r="AR101" i="13"/>
  <c r="U101" i="12"/>
  <c r="V101" i="12"/>
  <c r="AF101" i="12"/>
  <c r="AG101" i="12"/>
  <c r="AQ101" i="12"/>
  <c r="AR101" i="12"/>
  <c r="U100" i="13"/>
  <c r="V100" i="13"/>
  <c r="AF100" i="13"/>
  <c r="AG100" i="13"/>
  <c r="AQ100" i="13"/>
  <c r="AR100" i="13"/>
  <c r="U100" i="12"/>
  <c r="V100" i="12"/>
  <c r="AF100" i="12"/>
  <c r="AG100" i="12"/>
  <c r="AQ100" i="12"/>
  <c r="AR100" i="12"/>
  <c r="U95" i="13"/>
  <c r="V95" i="13"/>
  <c r="AF95" i="13"/>
  <c r="AG95" i="13"/>
  <c r="AQ95" i="13"/>
  <c r="AR95" i="13"/>
  <c r="U95" i="12"/>
  <c r="V95" i="12"/>
  <c r="AF95" i="12"/>
  <c r="AG95" i="12"/>
  <c r="AQ95" i="12"/>
  <c r="AR95" i="12"/>
  <c r="U94" i="13"/>
  <c r="V94" i="13"/>
  <c r="AF94" i="13"/>
  <c r="AG94" i="13"/>
  <c r="AQ94" i="13"/>
  <c r="AR94" i="13"/>
  <c r="U94" i="12"/>
  <c r="V94" i="12"/>
  <c r="AF94" i="12"/>
  <c r="AG94" i="12"/>
  <c r="AQ94" i="12"/>
  <c r="AR94" i="12"/>
  <c r="U90" i="13"/>
  <c r="V90" i="13"/>
  <c r="AF90" i="13"/>
  <c r="AG90" i="13"/>
  <c r="AQ90" i="13"/>
  <c r="AR90" i="13"/>
  <c r="U90" i="12"/>
  <c r="V90" i="12"/>
  <c r="AF90" i="12"/>
  <c r="AG90" i="12"/>
  <c r="AQ90" i="12"/>
  <c r="AR90" i="12"/>
  <c r="U89" i="13"/>
  <c r="V89" i="13"/>
  <c r="AF89" i="13"/>
  <c r="AG89" i="13"/>
  <c r="AQ89" i="13"/>
  <c r="AR89" i="13"/>
  <c r="U89" i="12"/>
  <c r="V89" i="12"/>
  <c r="AF89" i="12"/>
  <c r="AG89" i="12"/>
  <c r="AQ89" i="12"/>
  <c r="AR89" i="12"/>
  <c r="U88" i="13"/>
  <c r="V88" i="13"/>
  <c r="AF88" i="13"/>
  <c r="AG88" i="13"/>
  <c r="AQ88" i="13"/>
  <c r="AR88" i="13"/>
  <c r="U88" i="12"/>
  <c r="V88" i="12"/>
  <c r="AF88" i="12"/>
  <c r="AG88" i="12"/>
  <c r="AQ88" i="12"/>
  <c r="AR88" i="12"/>
  <c r="U84" i="13"/>
  <c r="V84" i="13"/>
  <c r="AF84" i="13"/>
  <c r="AG84" i="13"/>
  <c r="AQ84" i="13"/>
  <c r="AR84" i="13"/>
  <c r="U84" i="12"/>
  <c r="V84" i="12"/>
  <c r="AF84" i="12"/>
  <c r="AG84" i="12"/>
  <c r="AQ84" i="12"/>
  <c r="AR84" i="12"/>
  <c r="U83" i="13"/>
  <c r="V83" i="13"/>
  <c r="AF83" i="13"/>
  <c r="AG83" i="13"/>
  <c r="AQ83" i="13"/>
  <c r="AR83" i="13"/>
  <c r="U83" i="12"/>
  <c r="V83" i="12"/>
  <c r="AF83" i="12"/>
  <c r="AG83" i="12"/>
  <c r="AQ83" i="12"/>
  <c r="AR83" i="12"/>
  <c r="U82" i="13"/>
  <c r="V82" i="13"/>
  <c r="AF82" i="13"/>
  <c r="AG82" i="13"/>
  <c r="AQ82" i="13"/>
  <c r="AR82" i="13"/>
  <c r="U82" i="12"/>
  <c r="V82" i="12"/>
  <c r="AF82" i="12"/>
  <c r="AG82" i="12"/>
  <c r="AQ82" i="12"/>
  <c r="AR82" i="12"/>
  <c r="U78" i="13"/>
  <c r="V78" i="13"/>
  <c r="AF78" i="13"/>
  <c r="AG78" i="13"/>
  <c r="AQ78" i="13"/>
  <c r="AR78" i="13"/>
  <c r="U78" i="12"/>
  <c r="V78" i="12"/>
  <c r="AF78" i="12"/>
  <c r="AG78" i="12"/>
  <c r="AQ78" i="12"/>
  <c r="AR78" i="12"/>
  <c r="U77" i="13"/>
  <c r="V77" i="13"/>
  <c r="AF77" i="13"/>
  <c r="AG77" i="13"/>
  <c r="AQ77" i="13"/>
  <c r="AR77" i="13"/>
  <c r="U77" i="12"/>
  <c r="V77" i="12"/>
  <c r="AF77" i="12"/>
  <c r="AG77" i="12"/>
  <c r="AQ77" i="12"/>
  <c r="AR77" i="12"/>
  <c r="U76" i="13"/>
  <c r="V76" i="13"/>
  <c r="AF76" i="13"/>
  <c r="AG76" i="13"/>
  <c r="AQ76" i="13"/>
  <c r="AR76" i="13"/>
  <c r="U76" i="12"/>
  <c r="V76" i="12"/>
  <c r="AF76" i="12"/>
  <c r="AG76" i="12"/>
  <c r="AQ76" i="12"/>
  <c r="AR76" i="12"/>
  <c r="U72" i="13"/>
  <c r="V72" i="13"/>
  <c r="AF72" i="13"/>
  <c r="AG72" i="13"/>
  <c r="AQ72" i="13"/>
  <c r="AR72" i="13"/>
  <c r="U72" i="12"/>
  <c r="V72" i="12"/>
  <c r="AF72" i="12"/>
  <c r="AG72" i="12"/>
  <c r="AQ72" i="12"/>
  <c r="AR72" i="12"/>
  <c r="U71" i="13"/>
  <c r="V71" i="13"/>
  <c r="AF71" i="13"/>
  <c r="AG71" i="13"/>
  <c r="AQ71" i="13"/>
  <c r="AR71" i="13"/>
  <c r="U71" i="12"/>
  <c r="V71" i="12"/>
  <c r="AF71" i="12"/>
  <c r="AG71" i="12"/>
  <c r="AQ71" i="12"/>
  <c r="AR71" i="12"/>
  <c r="U70" i="13"/>
  <c r="V70" i="13"/>
  <c r="AF70" i="13"/>
  <c r="AG70" i="13"/>
  <c r="AQ70" i="13"/>
  <c r="AR70" i="13"/>
  <c r="U70" i="12"/>
  <c r="V70" i="12"/>
  <c r="AF70" i="12"/>
  <c r="AG70" i="12"/>
  <c r="AQ70" i="12"/>
  <c r="AR70" i="12"/>
  <c r="U66" i="13"/>
  <c r="V66" i="13"/>
  <c r="AF66" i="13"/>
  <c r="AG66" i="13"/>
  <c r="AQ66" i="13"/>
  <c r="AR66" i="13"/>
  <c r="U66" i="12"/>
  <c r="V66" i="12"/>
  <c r="AF66" i="12"/>
  <c r="AG66" i="12"/>
  <c r="AQ66" i="12"/>
  <c r="AR66" i="12"/>
  <c r="U59" i="13"/>
  <c r="V59" i="13"/>
  <c r="AF59" i="13"/>
  <c r="AG59" i="13"/>
  <c r="AQ59" i="13"/>
  <c r="AR59" i="13"/>
  <c r="U59" i="12"/>
  <c r="V59" i="12"/>
  <c r="AF59" i="12"/>
  <c r="AG59" i="12"/>
  <c r="AQ59" i="12"/>
  <c r="AR59" i="12"/>
  <c r="U58" i="13"/>
  <c r="V58" i="13"/>
  <c r="AF58" i="13"/>
  <c r="AG58" i="13"/>
  <c r="AQ58" i="13"/>
  <c r="AR58" i="13"/>
  <c r="U58" i="12"/>
  <c r="V58" i="12"/>
  <c r="AF58" i="12"/>
  <c r="AG58" i="12"/>
  <c r="AQ58" i="12"/>
  <c r="AR58" i="12"/>
  <c r="U54" i="13"/>
  <c r="V54" i="13"/>
  <c r="AF54" i="13"/>
  <c r="AG54" i="13"/>
  <c r="AQ54" i="13"/>
  <c r="AR54" i="13"/>
  <c r="U54" i="12"/>
  <c r="V54" i="12"/>
  <c r="AF54" i="12"/>
  <c r="AG54" i="12"/>
  <c r="AQ54" i="12"/>
  <c r="AR54" i="12"/>
  <c r="U53" i="13"/>
  <c r="V53" i="13"/>
  <c r="AF53" i="13"/>
  <c r="AG53" i="13"/>
  <c r="AQ53" i="13"/>
  <c r="AR53" i="13"/>
  <c r="U53" i="12"/>
  <c r="V53" i="12"/>
  <c r="AF53" i="12"/>
  <c r="AG53" i="12"/>
  <c r="AQ53" i="12"/>
  <c r="AR53" i="12"/>
  <c r="U52" i="13"/>
  <c r="V52" i="13"/>
  <c r="AF52" i="13"/>
  <c r="AG52" i="13"/>
  <c r="AQ52" i="13"/>
  <c r="AR52" i="13"/>
  <c r="U52" i="12"/>
  <c r="V52" i="12"/>
  <c r="AF52" i="12"/>
  <c r="AG52" i="12"/>
  <c r="AQ52" i="12"/>
  <c r="AR52" i="12"/>
  <c r="U47" i="13"/>
  <c r="V47" i="13"/>
  <c r="AF47" i="13"/>
  <c r="AG47" i="13"/>
  <c r="AQ47" i="13"/>
  <c r="AR47" i="13"/>
  <c r="U47" i="12"/>
  <c r="V47" i="12"/>
  <c r="AF47" i="12"/>
  <c r="AG47" i="12"/>
  <c r="AQ47" i="12"/>
  <c r="AR47" i="12"/>
  <c r="U46" i="13"/>
  <c r="V46" i="13"/>
  <c r="AF46" i="13"/>
  <c r="AG46" i="13"/>
  <c r="AQ46" i="13"/>
  <c r="AR46" i="13"/>
  <c r="U46" i="12"/>
  <c r="V46" i="12"/>
  <c r="AF46" i="12"/>
  <c r="AG46" i="12"/>
  <c r="AQ46" i="12"/>
  <c r="AR46" i="12"/>
  <c r="U43" i="13"/>
  <c r="V43" i="13"/>
  <c r="AF43" i="13"/>
  <c r="AG43" i="13"/>
  <c r="AQ43" i="13"/>
  <c r="AR43" i="13"/>
  <c r="U43" i="12"/>
  <c r="V43" i="12"/>
  <c r="AF43" i="12"/>
  <c r="AG43" i="12"/>
  <c r="AQ43" i="12"/>
  <c r="AR43" i="12"/>
  <c r="U42" i="13"/>
  <c r="V42" i="13"/>
  <c r="AF42" i="13"/>
  <c r="AG42" i="13"/>
  <c r="AQ42" i="13"/>
  <c r="AR42" i="13"/>
  <c r="U42" i="12"/>
  <c r="V42" i="12"/>
  <c r="AF42" i="12"/>
  <c r="AG42" i="12"/>
  <c r="AQ42" i="12"/>
  <c r="AR42" i="12"/>
  <c r="U36" i="13"/>
  <c r="V36" i="13"/>
  <c r="AF36" i="13"/>
  <c r="AG36" i="13"/>
  <c r="AQ36" i="13"/>
  <c r="AR36" i="13"/>
  <c r="U36" i="12"/>
  <c r="V36" i="12"/>
  <c r="AF36" i="12"/>
  <c r="AG36" i="12"/>
  <c r="AQ36" i="12"/>
  <c r="AR36" i="12"/>
  <c r="U29" i="13"/>
  <c r="V29" i="13"/>
  <c r="AF29" i="13"/>
  <c r="AG29" i="13"/>
  <c r="AQ29" i="13"/>
  <c r="AR29" i="13"/>
  <c r="U29" i="12"/>
  <c r="V29" i="12"/>
  <c r="AF29" i="12"/>
  <c r="AG29" i="12"/>
  <c r="AQ29" i="12"/>
  <c r="AR29" i="12"/>
  <c r="U28" i="13"/>
  <c r="V28" i="13"/>
  <c r="AF28" i="13"/>
  <c r="AG28" i="13"/>
  <c r="AQ28" i="13"/>
  <c r="AR28" i="13"/>
  <c r="U28" i="12"/>
  <c r="V28" i="12"/>
  <c r="AF28" i="12"/>
  <c r="AG28" i="12"/>
  <c r="AQ28" i="12"/>
  <c r="AR28" i="12"/>
  <c r="U26" i="13"/>
  <c r="V26" i="13"/>
  <c r="AF26" i="13"/>
  <c r="AG26" i="13"/>
  <c r="AQ26" i="13"/>
  <c r="AR26" i="13"/>
  <c r="U26" i="12"/>
  <c r="V26" i="12"/>
  <c r="AF26" i="12"/>
  <c r="AG26" i="12"/>
  <c r="AQ26" i="12"/>
  <c r="AR26" i="12"/>
  <c r="U25" i="13"/>
  <c r="V25" i="13"/>
  <c r="AF25" i="13"/>
  <c r="AG25" i="13"/>
  <c r="AQ25" i="13"/>
  <c r="AR25" i="13"/>
  <c r="U25" i="14"/>
  <c r="V25" i="14"/>
  <c r="AF25" i="14"/>
  <c r="AG25" i="14"/>
  <c r="AQ25" i="14"/>
  <c r="AR25" i="14"/>
  <c r="U25" i="12"/>
  <c r="V25" i="12"/>
  <c r="AF25" i="12"/>
  <c r="AG25" i="12"/>
  <c r="AQ25" i="12"/>
  <c r="AR25" i="12"/>
  <c r="U24" i="13"/>
  <c r="V24" i="13"/>
  <c r="AF24" i="13"/>
  <c r="AG24" i="13"/>
  <c r="AQ24" i="13"/>
  <c r="AR24" i="13"/>
  <c r="U24" i="14"/>
  <c r="V24" i="14"/>
  <c r="AF24" i="14"/>
  <c r="AG24" i="14"/>
  <c r="AQ24" i="14"/>
  <c r="AR24" i="14"/>
  <c r="U24" i="12"/>
  <c r="V24" i="12"/>
  <c r="AF24" i="12"/>
  <c r="AG24" i="12"/>
  <c r="AQ24" i="12"/>
  <c r="AR24" i="12"/>
  <c r="U23" i="13"/>
  <c r="V23" i="13"/>
  <c r="AF23" i="13"/>
  <c r="AG23" i="13"/>
  <c r="AQ23" i="13"/>
  <c r="AR23" i="13"/>
  <c r="U23" i="14"/>
  <c r="V23" i="14"/>
  <c r="AF23" i="14"/>
  <c r="AG23" i="14"/>
  <c r="AQ23" i="14"/>
  <c r="AR23" i="14"/>
  <c r="U23" i="12"/>
  <c r="V23" i="12"/>
  <c r="AF23" i="12"/>
  <c r="AG23" i="12"/>
  <c r="AQ23" i="12"/>
  <c r="AR23" i="12"/>
  <c r="U22" i="13"/>
  <c r="V22" i="13"/>
  <c r="AF22" i="13"/>
  <c r="AG22" i="13"/>
  <c r="AQ22" i="13"/>
  <c r="AR22" i="13"/>
  <c r="U22" i="14"/>
  <c r="V22" i="14"/>
  <c r="AF22" i="14"/>
  <c r="AG22" i="14"/>
  <c r="AQ22" i="14"/>
  <c r="AR22" i="14"/>
  <c r="U22" i="12"/>
  <c r="V22" i="12"/>
  <c r="AF22" i="12"/>
  <c r="AG22" i="12"/>
  <c r="AQ22" i="12"/>
  <c r="AR22" i="12"/>
  <c r="U18" i="13"/>
  <c r="V18" i="13"/>
  <c r="AF18" i="13"/>
  <c r="AG18" i="13"/>
  <c r="AQ18" i="13"/>
  <c r="AR18" i="13"/>
  <c r="U18" i="14"/>
  <c r="V18" i="14"/>
  <c r="AF18" i="14"/>
  <c r="AG18" i="14"/>
  <c r="AQ18" i="14"/>
  <c r="AR18" i="14"/>
  <c r="U18" i="15"/>
  <c r="V18" i="15"/>
  <c r="AF18" i="15"/>
  <c r="AG18" i="15"/>
  <c r="AQ18" i="15"/>
  <c r="AR18" i="15"/>
  <c r="U18" i="16"/>
  <c r="V18" i="16"/>
  <c r="AF18" i="16"/>
  <c r="AG18" i="16"/>
  <c r="AQ18" i="16"/>
  <c r="AR18" i="16"/>
  <c r="U18" i="12"/>
  <c r="V18" i="12"/>
  <c r="AF18" i="12"/>
  <c r="AG18" i="12"/>
  <c r="AQ18" i="12"/>
  <c r="AR18" i="12"/>
  <c r="U12" i="13"/>
  <c r="V12" i="13"/>
  <c r="AF12" i="13"/>
  <c r="AG12" i="13"/>
  <c r="AQ12" i="13"/>
  <c r="AR12" i="13"/>
  <c r="U12" i="14"/>
  <c r="V12" i="14"/>
  <c r="AF12" i="14"/>
  <c r="AG12" i="14"/>
  <c r="AQ12" i="14"/>
  <c r="AR12" i="14"/>
  <c r="U12" i="15"/>
  <c r="V12" i="15"/>
  <c r="AF12" i="15"/>
  <c r="AG12" i="15"/>
  <c r="AQ12" i="15"/>
  <c r="AR12" i="15"/>
  <c r="U12" i="16"/>
  <c r="V12" i="16"/>
  <c r="AF12" i="16"/>
  <c r="AG12" i="16"/>
  <c r="AQ12" i="16"/>
  <c r="AR12" i="16"/>
  <c r="U12" i="12"/>
  <c r="V12" i="12"/>
  <c r="AF12" i="12"/>
  <c r="AG12" i="12"/>
  <c r="AQ12" i="12"/>
  <c r="AR12" i="12"/>
  <c r="U126" i="4"/>
  <c r="V126" i="4"/>
  <c r="AF126" i="4"/>
  <c r="AG126" i="4"/>
  <c r="AQ126" i="4"/>
  <c r="AR126" i="4"/>
  <c r="U125" i="4"/>
  <c r="V125" i="4"/>
  <c r="AF125" i="4"/>
  <c r="AG125" i="4"/>
  <c r="AQ125" i="4"/>
  <c r="AR125" i="4"/>
  <c r="U124" i="4"/>
  <c r="V124" i="4"/>
  <c r="AF124" i="4"/>
  <c r="AG124" i="4"/>
  <c r="AQ124" i="4"/>
  <c r="AR124" i="4"/>
  <c r="U132" i="4"/>
  <c r="V132" i="4"/>
  <c r="AF132" i="4"/>
  <c r="AG132" i="4"/>
  <c r="AQ132" i="4"/>
  <c r="AR132" i="4"/>
  <c r="U131" i="4"/>
  <c r="V131" i="4"/>
  <c r="AF131" i="4"/>
  <c r="AG131" i="4"/>
  <c r="AQ131" i="4"/>
  <c r="AR131" i="4"/>
  <c r="U130" i="4"/>
  <c r="V130" i="4"/>
  <c r="AF130" i="4"/>
  <c r="AG130" i="4"/>
  <c r="AQ130" i="4"/>
  <c r="AR130" i="4"/>
  <c r="U138" i="4"/>
  <c r="V138" i="4"/>
  <c r="AF138" i="4"/>
  <c r="AG138" i="4"/>
  <c r="AQ138" i="4"/>
  <c r="AR138" i="4"/>
  <c r="U142" i="4"/>
  <c r="V142" i="4"/>
  <c r="AF142" i="4"/>
  <c r="AG142" i="4"/>
  <c r="AQ142" i="4"/>
  <c r="AR142" i="4"/>
  <c r="U143" i="4"/>
  <c r="V143" i="4"/>
  <c r="AF143" i="4"/>
  <c r="AG143" i="4"/>
  <c r="AQ143" i="4"/>
  <c r="AR143" i="4"/>
  <c r="U144" i="4"/>
  <c r="V144" i="4"/>
  <c r="AF144" i="4"/>
  <c r="AG144" i="4"/>
  <c r="AQ144" i="4"/>
  <c r="AR144" i="4"/>
  <c r="U145" i="4"/>
  <c r="V145" i="4"/>
  <c r="AF145" i="4"/>
  <c r="AG145" i="4"/>
  <c r="AQ145" i="4"/>
  <c r="AR145" i="4"/>
  <c r="U146" i="4"/>
  <c r="V146" i="4"/>
  <c r="AF146" i="4"/>
  <c r="AG146" i="4"/>
  <c r="AQ146" i="4"/>
  <c r="AR146" i="4"/>
  <c r="U152" i="4"/>
  <c r="V152" i="4"/>
  <c r="AF152" i="4"/>
  <c r="AG152" i="4"/>
  <c r="AQ152" i="4"/>
  <c r="AR152" i="4"/>
  <c r="U151" i="4"/>
  <c r="V151" i="4"/>
  <c r="AF151" i="4"/>
  <c r="AG151" i="4"/>
  <c r="AQ151" i="4"/>
  <c r="AR151" i="4"/>
  <c r="U150" i="4"/>
  <c r="V150" i="4"/>
  <c r="AF150" i="4"/>
  <c r="AG150" i="4"/>
  <c r="AQ150" i="4"/>
  <c r="AR150" i="4"/>
  <c r="U149" i="4"/>
  <c r="V149" i="4"/>
  <c r="AF149" i="4"/>
  <c r="AG149" i="4"/>
  <c r="AQ149" i="4"/>
  <c r="AR149" i="4"/>
  <c r="U148" i="4"/>
  <c r="V148" i="4"/>
  <c r="AF148" i="4"/>
  <c r="AG148" i="4"/>
  <c r="AQ148" i="4"/>
  <c r="AR148" i="4"/>
  <c r="U158" i="4"/>
  <c r="V158" i="4"/>
  <c r="AF158" i="4"/>
  <c r="AG158" i="4"/>
  <c r="AQ158" i="4"/>
  <c r="AR158" i="4"/>
  <c r="U157" i="4"/>
  <c r="V157" i="4"/>
  <c r="AF157" i="4"/>
  <c r="AG157" i="4"/>
  <c r="AQ157" i="4"/>
  <c r="AR157" i="4"/>
  <c r="U156" i="4"/>
  <c r="V156" i="4"/>
  <c r="AF156" i="4"/>
  <c r="AG156" i="4"/>
  <c r="AQ156" i="4"/>
  <c r="AR156" i="4"/>
  <c r="AF154" i="4"/>
  <c r="AG154" i="4"/>
  <c r="AQ154" i="4"/>
  <c r="AR154" i="4"/>
  <c r="I124" i="4" l="1"/>
  <c r="J130" i="12"/>
  <c r="J130" i="13"/>
  <c r="J149" i="12"/>
  <c r="J149" i="13"/>
  <c r="J157" i="12"/>
  <c r="J157" i="13"/>
  <c r="I146" i="13"/>
  <c r="I149" i="12"/>
  <c r="I149" i="13"/>
  <c r="I151" i="12"/>
  <c r="I151" i="13"/>
  <c r="I154" i="13"/>
  <c r="I157" i="12"/>
  <c r="I157" i="13"/>
  <c r="I158" i="12"/>
  <c r="I158" i="13"/>
  <c r="J156" i="12"/>
  <c r="J156" i="13"/>
  <c r="J158" i="12"/>
  <c r="J158" i="13"/>
  <c r="I156" i="12"/>
  <c r="I156" i="13"/>
  <c r="J142" i="13"/>
  <c r="J146" i="12"/>
  <c r="J148" i="12"/>
  <c r="J152" i="12"/>
  <c r="I142" i="13"/>
  <c r="I152" i="12"/>
  <c r="J150" i="12"/>
  <c r="J150" i="13"/>
  <c r="J151" i="12"/>
  <c r="J151" i="13"/>
  <c r="J152" i="13"/>
  <c r="J144" i="13"/>
  <c r="J148" i="13"/>
  <c r="I148" i="12"/>
  <c r="I148" i="13"/>
  <c r="I150" i="12"/>
  <c r="I150" i="13"/>
  <c r="I152" i="13"/>
  <c r="J144" i="12"/>
  <c r="I142" i="12"/>
  <c r="J143" i="12"/>
  <c r="J143" i="13"/>
  <c r="J145" i="12"/>
  <c r="J145" i="13"/>
  <c r="J146" i="13"/>
  <c r="J142" i="12"/>
  <c r="I143" i="12"/>
  <c r="I143" i="13"/>
  <c r="I144" i="12"/>
  <c r="I144" i="13"/>
  <c r="I145" i="12"/>
  <c r="I145" i="13"/>
  <c r="I146" i="12"/>
  <c r="J132" i="12"/>
  <c r="J138" i="12"/>
  <c r="I138" i="12"/>
  <c r="J138" i="13"/>
  <c r="I124" i="12"/>
  <c r="I124" i="13"/>
  <c r="I138" i="13"/>
  <c r="I130" i="12"/>
  <c r="I130" i="13"/>
  <c r="I132" i="12"/>
  <c r="J131" i="12"/>
  <c r="J131" i="13"/>
  <c r="J132" i="13"/>
  <c r="I131" i="12"/>
  <c r="I131" i="13"/>
  <c r="I132" i="13"/>
  <c r="J124" i="12"/>
  <c r="J124" i="13"/>
  <c r="J126" i="12"/>
  <c r="I126" i="12"/>
  <c r="J125" i="12"/>
  <c r="J125" i="13"/>
  <c r="J126" i="13"/>
  <c r="I125" i="12"/>
  <c r="I125" i="13"/>
  <c r="I126" i="13"/>
  <c r="J119" i="12"/>
  <c r="I119" i="12"/>
  <c r="J118" i="12"/>
  <c r="J118" i="13"/>
  <c r="J119" i="13"/>
  <c r="I118" i="12"/>
  <c r="I118" i="13"/>
  <c r="I119" i="13"/>
  <c r="I114" i="12"/>
  <c r="J114" i="12"/>
  <c r="J112" i="12"/>
  <c r="J114" i="13"/>
  <c r="I114" i="13"/>
  <c r="I102" i="13"/>
  <c r="I107" i="12"/>
  <c r="I112" i="12"/>
  <c r="J112" i="13"/>
  <c r="J113" i="12"/>
  <c r="J113" i="13"/>
  <c r="J107" i="12"/>
  <c r="I112" i="13"/>
  <c r="I113" i="12"/>
  <c r="I113" i="13"/>
  <c r="I107" i="13"/>
  <c r="J95" i="12"/>
  <c r="J100" i="12"/>
  <c r="J100" i="13"/>
  <c r="J106" i="12"/>
  <c r="J106" i="13"/>
  <c r="J107" i="13"/>
  <c r="I106" i="12"/>
  <c r="I106" i="13"/>
  <c r="J102" i="12"/>
  <c r="I100" i="12"/>
  <c r="I100" i="13"/>
  <c r="J101" i="12"/>
  <c r="J101" i="13"/>
  <c r="J102" i="13"/>
  <c r="I101" i="12"/>
  <c r="I101" i="13"/>
  <c r="I102" i="12"/>
  <c r="I95" i="12"/>
  <c r="J94" i="12"/>
  <c r="J94" i="13"/>
  <c r="J95" i="13"/>
  <c r="I77" i="12"/>
  <c r="I77" i="13"/>
  <c r="I83" i="12"/>
  <c r="I83" i="13"/>
  <c r="I84" i="13"/>
  <c r="I94" i="12"/>
  <c r="I94" i="13"/>
  <c r="I95" i="13"/>
  <c r="J82" i="13"/>
  <c r="J88" i="12"/>
  <c r="J88" i="13"/>
  <c r="J90" i="12"/>
  <c r="I78" i="12"/>
  <c r="I82" i="12"/>
  <c r="I88" i="12"/>
  <c r="I88" i="13"/>
  <c r="I90" i="12"/>
  <c r="J89" i="12"/>
  <c r="J89" i="13"/>
  <c r="J90" i="13"/>
  <c r="I89" i="12"/>
  <c r="I89" i="13"/>
  <c r="I90" i="13"/>
  <c r="J82" i="12"/>
  <c r="J84" i="12"/>
  <c r="J76" i="12"/>
  <c r="J83" i="12"/>
  <c r="J83" i="13"/>
  <c r="J84" i="13"/>
  <c r="I82" i="13"/>
  <c r="I84" i="12"/>
  <c r="I72" i="12"/>
  <c r="I76" i="12"/>
  <c r="J76" i="13"/>
  <c r="J77" i="12"/>
  <c r="J77" i="13"/>
  <c r="J78" i="13"/>
  <c r="J78" i="12"/>
  <c r="J66" i="12"/>
  <c r="J70" i="13"/>
  <c r="I76" i="13"/>
  <c r="I78" i="13"/>
  <c r="I66" i="13"/>
  <c r="I70" i="12"/>
  <c r="I70" i="13"/>
  <c r="I72" i="13"/>
  <c r="J72" i="12"/>
  <c r="J71" i="12"/>
  <c r="J71" i="13"/>
  <c r="J72" i="13"/>
  <c r="J70" i="12"/>
  <c r="I71" i="12"/>
  <c r="I71" i="13"/>
  <c r="J66" i="13"/>
  <c r="I53" i="12"/>
  <c r="I53" i="13"/>
  <c r="I54" i="13"/>
  <c r="I59" i="13"/>
  <c r="I66" i="12"/>
  <c r="I58" i="12"/>
  <c r="I58" i="13"/>
  <c r="J59" i="12"/>
  <c r="I59" i="12"/>
  <c r="J53" i="12"/>
  <c r="J53" i="13"/>
  <c r="J58" i="12"/>
  <c r="J58" i="13"/>
  <c r="J59" i="13"/>
  <c r="J52" i="12"/>
  <c r="J52" i="13"/>
  <c r="J54" i="12"/>
  <c r="I47" i="12"/>
  <c r="I52" i="12"/>
  <c r="I52" i="13"/>
  <c r="J54" i="13"/>
  <c r="I54" i="12"/>
  <c r="J47" i="12"/>
  <c r="J42" i="12"/>
  <c r="J42" i="13"/>
  <c r="J46" i="12"/>
  <c r="J46" i="13"/>
  <c r="J47" i="13"/>
  <c r="I23" i="12"/>
  <c r="I23" i="13"/>
  <c r="I42" i="12"/>
  <c r="I42" i="13"/>
  <c r="I43" i="13"/>
  <c r="I46" i="12"/>
  <c r="I46" i="13"/>
  <c r="I47" i="13"/>
  <c r="J43" i="12"/>
  <c r="J43" i="13"/>
  <c r="I43" i="12"/>
  <c r="J28" i="12"/>
  <c r="J28" i="13"/>
  <c r="J29" i="13"/>
  <c r="J36" i="12"/>
  <c r="I24" i="13"/>
  <c r="I26" i="12"/>
  <c r="I28" i="12"/>
  <c r="I36" i="12"/>
  <c r="J36" i="13"/>
  <c r="I36" i="13"/>
  <c r="I28" i="13"/>
  <c r="I29" i="13"/>
  <c r="J24" i="14"/>
  <c r="J29" i="12"/>
  <c r="I24" i="14"/>
  <c r="I29" i="12"/>
  <c r="J25" i="14"/>
  <c r="J26" i="12"/>
  <c r="J23" i="12"/>
  <c r="J23" i="13"/>
  <c r="J24" i="12"/>
  <c r="I25" i="14"/>
  <c r="I26" i="13"/>
  <c r="I18" i="16"/>
  <c r="I23" i="14"/>
  <c r="I24" i="12"/>
  <c r="J24" i="13"/>
  <c r="J25" i="12"/>
  <c r="J25" i="13"/>
  <c r="J26" i="13"/>
  <c r="I18" i="14"/>
  <c r="J23" i="14"/>
  <c r="I25" i="12"/>
  <c r="I25" i="13"/>
  <c r="J12" i="12"/>
  <c r="J12" i="15"/>
  <c r="J12" i="13"/>
  <c r="J22" i="14"/>
  <c r="I12" i="12"/>
  <c r="I12" i="15"/>
  <c r="I12" i="13"/>
  <c r="I22" i="14"/>
  <c r="J22" i="12"/>
  <c r="J22" i="13"/>
  <c r="I22" i="12"/>
  <c r="I22" i="13"/>
  <c r="J18" i="16"/>
  <c r="J18" i="14"/>
  <c r="I18" i="12"/>
  <c r="I18" i="15"/>
  <c r="I18" i="13"/>
  <c r="J18" i="13"/>
  <c r="J18" i="12"/>
  <c r="J18" i="15"/>
  <c r="J12" i="16"/>
  <c r="J12" i="14"/>
  <c r="I12" i="16"/>
  <c r="I12" i="14"/>
  <c r="J125" i="4"/>
  <c r="J124" i="4"/>
  <c r="J126" i="4"/>
  <c r="I125" i="4"/>
  <c r="I126" i="4"/>
  <c r="J144" i="4"/>
  <c r="I130" i="4"/>
  <c r="J132" i="4"/>
  <c r="I132" i="4"/>
  <c r="J130" i="4"/>
  <c r="J131" i="4"/>
  <c r="I131" i="4"/>
  <c r="J138" i="4"/>
  <c r="I145" i="4"/>
  <c r="I143" i="4"/>
  <c r="I138" i="4"/>
  <c r="I146" i="4"/>
  <c r="I144" i="4"/>
  <c r="I142" i="4"/>
  <c r="J152" i="4"/>
  <c r="J146" i="4"/>
  <c r="J145" i="4"/>
  <c r="J143" i="4"/>
  <c r="J142" i="4"/>
  <c r="I152" i="4"/>
  <c r="J151" i="4"/>
  <c r="I151" i="4"/>
  <c r="J150" i="4"/>
  <c r="I158" i="4"/>
  <c r="I150" i="4"/>
  <c r="J158" i="4"/>
  <c r="J149" i="4"/>
  <c r="I149" i="4"/>
  <c r="J148" i="4"/>
  <c r="I148" i="4"/>
  <c r="J157" i="4"/>
  <c r="I157" i="4"/>
  <c r="I156" i="4"/>
  <c r="J156" i="4"/>
  <c r="U154" i="4" l="1"/>
  <c r="V154" i="4"/>
  <c r="AR42" i="14" l="1"/>
  <c r="AQ42" i="14"/>
  <c r="AG42" i="14"/>
  <c r="AF42" i="14"/>
  <c r="V42" i="14"/>
  <c r="U42" i="14"/>
  <c r="AR28" i="14"/>
  <c r="AQ28" i="14"/>
  <c r="AG28" i="14"/>
  <c r="AF28" i="14"/>
  <c r="V28" i="14"/>
  <c r="U28" i="14"/>
  <c r="AR35" i="4"/>
  <c r="AQ35" i="4"/>
  <c r="AR114" i="4"/>
  <c r="J114" i="4" s="1"/>
  <c r="AQ114" i="4"/>
  <c r="I114" i="4" s="1"/>
  <c r="J154" i="4"/>
  <c r="I154" i="4"/>
  <c r="J28" i="14" l="1"/>
  <c r="I28" i="14"/>
  <c r="J42" i="14"/>
  <c r="I42" i="14"/>
</calcChain>
</file>

<file path=xl/sharedStrings.xml><?xml version="1.0" encoding="utf-8"?>
<sst xmlns="http://schemas.openxmlformats.org/spreadsheetml/2006/main" count="4066" uniqueCount="127">
  <si>
    <t>Athabasca University</t>
  </si>
  <si>
    <t>Certificate</t>
  </si>
  <si>
    <t>Applied &amp; Bachelor</t>
  </si>
  <si>
    <t>Institutions</t>
  </si>
  <si>
    <t>Master</t>
  </si>
  <si>
    <t>Doctoral</t>
  </si>
  <si>
    <t>University of Alberta</t>
  </si>
  <si>
    <t>University of Calgary</t>
  </si>
  <si>
    <t>University of Lethbridge</t>
  </si>
  <si>
    <t>Ambrose University</t>
  </si>
  <si>
    <t>Bow Valley College</t>
  </si>
  <si>
    <t>Burman University</t>
  </si>
  <si>
    <t>Concordia University of Edmonton</t>
  </si>
  <si>
    <t>Grande Prairie Regional College</t>
  </si>
  <si>
    <t>Grant MacEwan University</t>
  </si>
  <si>
    <t>Keyano College</t>
  </si>
  <si>
    <t>Lakeland College</t>
  </si>
  <si>
    <t>Lethbridge College</t>
  </si>
  <si>
    <t>Medicine Hat College</t>
  </si>
  <si>
    <t>Mount Royal University</t>
  </si>
  <si>
    <t>NorQuest College</t>
  </si>
  <si>
    <t>Northern Alberta Institute of Technology</t>
  </si>
  <si>
    <t>Northern Lakes College</t>
  </si>
  <si>
    <t>Olds College</t>
  </si>
  <si>
    <t>Portage College</t>
  </si>
  <si>
    <t>Red Deer College</t>
  </si>
  <si>
    <t>Southern Alberta Institute of Technology</t>
  </si>
  <si>
    <t>St. Mary's University</t>
  </si>
  <si>
    <t>NA</t>
  </si>
  <si>
    <t>-</t>
  </si>
  <si>
    <t xml:space="preserve">  </t>
  </si>
  <si>
    <t xml:space="preserve">NA </t>
  </si>
  <si>
    <t>Diploma</t>
  </si>
  <si>
    <t># Completers in 2007 -</t>
  </si>
  <si>
    <t># Completers in 2008 -</t>
  </si>
  <si>
    <t># Completers in 2009 -</t>
  </si>
  <si>
    <t># Completers in 2011 -</t>
  </si>
  <si>
    <t># Completers in 2012 -</t>
  </si>
  <si>
    <t>Credentials</t>
  </si>
  <si>
    <t># Completers in 2010 -</t>
  </si>
  <si>
    <t># Completers in 2014 -</t>
  </si>
  <si>
    <t># Completers in 2015 -</t>
  </si>
  <si>
    <t># Completers in 2017-</t>
  </si>
  <si>
    <t># Completers in 2013-</t>
  </si>
  <si>
    <t># Completers in 2016 -</t>
  </si>
  <si>
    <t># Completers in 2018-</t>
  </si>
  <si>
    <t>Full time</t>
  </si>
  <si>
    <t>STEP ONE: Completion of Initial Credential at Same Institution</t>
  </si>
  <si>
    <t>STEP TWO: Completion of Initial Credential at Other Institutions</t>
  </si>
  <si>
    <t>STEP THREE: Completion of Any Credential in the System</t>
  </si>
  <si>
    <t>Typical Duration of Program</t>
  </si>
  <si>
    <t xml:space="preserve">Cumulative Total Completion Rate Typical Duration  + 1 yr </t>
  </si>
  <si>
    <t>Cumulative Total Completion Rate Typical Duration + 3 yrs</t>
  </si>
  <si>
    <t>Cohort Size - Total (New Students Only)</t>
  </si>
  <si>
    <t>% of completion in step one  typical duration +1 yr</t>
  </si>
  <si>
    <t>% of completion in step one typical duration + 3 yrs</t>
  </si>
  <si>
    <t>% of completion in step two  typical duration +1 yr</t>
  </si>
  <si>
    <t>% of completion in step two typical duration + 3 yrs</t>
  </si>
  <si>
    <t>% of completion in step three typical duration +1 yr</t>
  </si>
  <si>
    <t>% of completion in step three typical duration + 3 yrs</t>
  </si>
  <si>
    <t>3. Students can appear in multiple cohorts. For example, a student that enrolls in a certificate program in 2007-08, and then starts a diploma program in 2008-09, would be counted and tracked in two cohorts: the 2007-08 Certificate  cohort and the 2008-09 Diploma cohort.</t>
  </si>
  <si>
    <t>4. New students with the same Provider-Credential Type-Program Type combination may not be tracked separately (i.e. students taking two Bachelor's programs at the same time, or a Bachelor’s student quits/completes the program and then starts another Bachelor’s program at the same institution within three years).</t>
  </si>
  <si>
    <t>5. Some programs within a credential-program type combination are shorter/longer than the normal length listed. This algorithm uses the typical durations.</t>
  </si>
  <si>
    <t>6. Calculation does not count students studying/transferring to institutions outside Alberta.</t>
  </si>
  <si>
    <t>The King's University</t>
  </si>
  <si>
    <t xml:space="preserve">Alberta University of the Arts          </t>
  </si>
  <si>
    <t>(Alberta College of Art and Design)</t>
  </si>
  <si>
    <t>7. In 2013/14, Lakeland College and Portage College implemented changes to the Learner Enrolment Reporting System to align with the reporting manual. Prior to 2013, these institutions were reporting learners that were taking single or pre-packaged courses within programs, which had certificate programs that did not graduate students. These “non-program enrolments" significantly affected certificate completion rates at the institutions. The institutions worked with the ministry to review these programs in 2013. As part of this review, a number of program records listed as certificate programs were determined they no longer were considered programs, meaning they would no longer be reporting enrolments. As a result, the certificate completion rates at Lakeland College and Portage College would rise significantly starting from the 2013/14 cohort calculation</t>
  </si>
  <si>
    <t>8. University of Alberta and University of Calgary have certificate programs from which they do not report completions in. As these programs are listed as certificate programs, our completion rate calculation does include them in the starting cohorts.  The number of the students enrolled in these programs significantly affected certificate completion rates at the institutions.</t>
  </si>
  <si>
    <t>2. Full calculations were completed based on available data. Calculation will be updated annually when new enrolment data becomes available.</t>
  </si>
  <si>
    <t># Completers in 2006 -</t>
  </si>
  <si>
    <t># Completers in 2005 -</t>
  </si>
  <si>
    <t>Full/Part-Time Status</t>
  </si>
  <si>
    <t>Full-time</t>
  </si>
  <si>
    <t>Title</t>
  </si>
  <si>
    <t>Alternative Title</t>
  </si>
  <si>
    <t>Description</t>
  </si>
  <si>
    <t>Percentage of students/records that completed any credential programs within the completion timeline given the number of students/records in the completing cohort by institutions &amp; credential-program type combination.</t>
  </si>
  <si>
    <t>Usage Considerations</t>
  </si>
  <si>
    <t>Refer to the Methodology tab and Notes &amp; Limitations tab</t>
  </si>
  <si>
    <t>Frequency</t>
  </si>
  <si>
    <t>Annually</t>
  </si>
  <si>
    <t>Keywords</t>
  </si>
  <si>
    <t>Post-secondary completion, Completion rate, Backward tracking, Full-time, Post-secondary credentials, Post-secondary transfers, Post-secondary education, Education.</t>
  </si>
  <si>
    <t>Data/Information Security Classification</t>
  </si>
  <si>
    <t>Public</t>
  </si>
  <si>
    <t>Backward Completion Rate Methodology</t>
  </si>
  <si>
    <t>1. Calculation does not include non-credential programs , apprenticeship, Private Career Colleges or First Nations Colleges.</t>
  </si>
  <si>
    <t>Data Dictionary</t>
  </si>
  <si>
    <t>Field Name</t>
  </si>
  <si>
    <t>Institutions and Credential Types</t>
  </si>
  <si>
    <t>Names of Alberta's publicly funded post-secondary institutions that were included in the calculation. Credential types are certificate, diploma, applied &amp; bachelors degree, master degree and doctoral degree.</t>
  </si>
  <si>
    <t>Full/Part- Time Status</t>
  </si>
  <si>
    <t>Refer to the Defining Full-Time Students tab for detailed methodology.</t>
  </si>
  <si>
    <t>Typical Duration of Programs</t>
  </si>
  <si>
    <t>Typical program duration is used to determine the tracking timeline for each credential types. For details of typical duration refer to the Methodology tab.</t>
  </si>
  <si>
    <t>Starting Cohort</t>
  </si>
  <si>
    <t>Cumulative Total Completion Rate 1 Year after Typical Duration</t>
  </si>
  <si>
    <t>Sum of completion rates of step one, two and three at one year after typical duration. For details of the steps of tracking, refer to the Methodology tab.</t>
  </si>
  <si>
    <t>Cumulative Total Completion Rate 3 Years after Typical Duration</t>
  </si>
  <si>
    <t xml:space="preserve">Sum of completion rates of step one, two and three at three years after typical duration. For details of the steps of tracking, refer to the Methodology tab. </t>
  </si>
  <si>
    <t>Cohort Size Full-Time (New Students Only)</t>
  </si>
  <si>
    <t>Total number of new full-time students included in the tracking. Refer to the Methodology tab for details of definition and identification.</t>
  </si>
  <si>
    <t>STEP ONE: Completion of Initial Credential at Initial Institution</t>
  </si>
  <si>
    <t>Step one of tracking completion. Columns K - S show detailed number of completors identified in this step. For details of the definition of step one tracking, refer to the Methodology tab.</t>
  </si>
  <si>
    <t>Step One Completion Rate 1 Year after Typical Duration</t>
  </si>
  <si>
    <t>Step one completion rate at one year after typical duration.</t>
  </si>
  <si>
    <t>Step One Completion Rate 3 Years after Typical Duration</t>
  </si>
  <si>
    <t>Step one completion rate at three years after typical duration.</t>
  </si>
  <si>
    <t>Step two of tracking completion. Columns V - AD show detailed number of completors identified in this step. For details of the definition of step two tracking, refer to the Methodology tab.</t>
  </si>
  <si>
    <t>Step Two Completion Rate 1 Year after Typical Duration</t>
  </si>
  <si>
    <t>Step two completion rate at one year after typical duration.</t>
  </si>
  <si>
    <t>Step Two Completion Rate 3 Years after Typical Duration</t>
  </si>
  <si>
    <t>Step two completion rate at three years after typical duration.</t>
  </si>
  <si>
    <t>Step three of tracking completion. Columns AG - AO show detailed number of completors identified in this step. For details of the definition of step three tracking, refer to the Methodology tab.</t>
  </si>
  <si>
    <t>Step Three Completion Rate 1 Year after Typical Duration</t>
  </si>
  <si>
    <t>Step three completion rate at one year after typical duration. For doctoral cohorts this calculation is conducted at seven years after initial enrolment. For all other credential types this calculation is conducted at five years after initial enrolment. For details refer to the Methodology tab.</t>
  </si>
  <si>
    <t>Step Three Completion Rate 3 Years after Typical Duration</t>
  </si>
  <si>
    <t>Step three completion rate at one year after typical duration. For doctoral cohorts this calculation is conducted at nine years after initial enrolment. For all other credential types this calculation is conducted at seven years after initial enrolment. For details refer to the Methodology tab.</t>
  </si>
  <si>
    <t>Source: Alberta Advanced Education, Learner and Enrolment Reporting System</t>
  </si>
  <si>
    <t># Completers in 2019-</t>
  </si>
  <si>
    <t># Completers in 2020-</t>
  </si>
  <si>
    <t>Alberta Post-Secondary Backward Tracking Completion Rates at the Institutional Level by Credential Type 2020-2013 Cohorts, Full-time Students</t>
  </si>
  <si>
    <t>Completion Rate Methodology</t>
  </si>
  <si>
    <t>Alberta Post-Secondary Backward Tracking Completion Rates at the Institutional Level - 2020/21 -2013/14 Cohorts, Full-Time Students</t>
  </si>
  <si>
    <t>Alberta Post-Secondary Backward Tracking Completion Rates at the Institutional Level by Credential Type 2020/21 -2013/14 Cohorts, Full-Time Students</t>
  </si>
  <si>
    <t>Using the rule of “typical program duration + 3 years” and counting backwards to determine the starting cohorts to be included in a completing cohort. If we are to track and report the 2020-21 completing cohort. Then we need to group the 2017-18 certificate starting cohort, 2016-17 diploma starting cohort, 2014-15 Applied &amp; Bachelors starting cohort, 2015-16 Master starting cohort and 2012-13 Doctoral starting 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</si>
</sst>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color theme="1"/>
      <name val="Calibri"/>
      <family val="2"/>
      <scheme val="minor"/>
    </font>
    <font>
      <sz val="11"/>
      <color indexed="8"/>
      <name val="Calibri"/>
      <family val="2"/>
      <scheme val="minor"/>
    </font>
    <font>
      <sz val="11"/>
      <color theme="1"/>
      <name val="Calibri"/>
      <family val="2"/>
      <scheme val="minor"/>
    </font>
    <font>
      <b/>
      <sz val="10"/>
      <name val="Calibri"/>
      <family val="2"/>
    </font>
    <font>
      <b/>
      <sz val="14"/>
      <name val="Calibri"/>
      <family val="2"/>
    </font>
    <font>
      <sz val="10"/>
      <name val="Calibri"/>
      <family val="2"/>
    </font>
    <font>
      <sz val="10"/>
      <color theme="1"/>
      <name val="Calibri"/>
      <family val="2"/>
      <scheme val="minor"/>
    </font>
    <font>
      <b/>
      <sz val="12"/>
      <color theme="3" tint="0.39997558519241921"/>
      <name val="Calibri"/>
      <family val="2"/>
    </font>
    <font>
      <b/>
      <sz val="12"/>
      <color theme="1"/>
      <name val="Calibri"/>
      <family val="2"/>
    </font>
    <font>
      <sz val="10"/>
      <color theme="1"/>
      <name val="Calibri"/>
      <family val="2"/>
    </font>
    <font>
      <b/>
      <sz val="12"/>
      <color theme="5"/>
      <name val="Calibri"/>
      <family val="2"/>
    </font>
    <font>
      <b/>
      <sz val="10"/>
      <color theme="1"/>
      <name val="Calibri"/>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9">
    <border>
      <left/>
      <right/>
      <top/>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thin">
        <color theme="3" tint="0.59996337778862885"/>
      </right>
      <top/>
      <bottom/>
      <diagonal/>
    </border>
    <border>
      <left/>
      <right/>
      <top style="medium">
        <color theme="3" tint="0.59996337778862885"/>
      </top>
      <bottom/>
      <diagonal/>
    </border>
    <border>
      <left/>
      <right style="medium">
        <color theme="3" tint="0.59996337778862885"/>
      </right>
      <top style="medium">
        <color theme="3" tint="0.59996337778862885"/>
      </top>
      <bottom/>
      <diagonal/>
    </border>
    <border>
      <left style="medium">
        <color theme="5"/>
      </left>
      <right/>
      <top/>
      <bottom/>
      <diagonal/>
    </border>
    <border>
      <left/>
      <right style="medium">
        <color theme="3" tint="0.59996337778862885"/>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top/>
      <bottom style="medium">
        <color auto="1"/>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s>
  <cellStyleXfs count="3">
    <xf numFmtId="0" fontId="0" fillId="0" borderId="0"/>
    <xf numFmtId="9" fontId="4" fillId="0" borderId="0" applyFont="0" applyFill="0" applyBorder="0" applyAlignment="0" applyProtection="0"/>
    <xf numFmtId="0" fontId="14"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Alignment="1"/>
    <xf numFmtId="0" fontId="1" fillId="0" borderId="0" xfId="0" applyFont="1"/>
    <xf numFmtId="0" fontId="1" fillId="0" borderId="0" xfId="0" applyFont="1" applyAlignment="1"/>
    <xf numFmtId="0" fontId="1" fillId="2" borderId="0" xfId="0" applyFont="1" applyFill="1"/>
    <xf numFmtId="0" fontId="0" fillId="2" borderId="0" xfId="0" applyFill="1"/>
    <xf numFmtId="0" fontId="1" fillId="0" borderId="2" xfId="0" applyFont="1" applyBorder="1"/>
    <xf numFmtId="0" fontId="1" fillId="2" borderId="5" xfId="0" applyFont="1" applyFill="1" applyBorder="1"/>
    <xf numFmtId="0" fontId="0" fillId="2" borderId="5" xfId="0" applyFill="1" applyBorder="1"/>
    <xf numFmtId="0" fontId="0" fillId="0" borderId="5" xfId="0" applyBorder="1"/>
    <xf numFmtId="0" fontId="1" fillId="0" borderId="0" xfId="0" applyFont="1" applyAlignment="1">
      <alignment horizontal="right"/>
    </xf>
    <xf numFmtId="0" fontId="1" fillId="0" borderId="3" xfId="0" applyFont="1" applyBorder="1" applyAlignment="1">
      <alignment horizontal="right"/>
    </xf>
    <xf numFmtId="0" fontId="1" fillId="2" borderId="7" xfId="0" applyFont="1" applyFill="1" applyBorder="1" applyAlignment="1">
      <alignment horizontal="right"/>
    </xf>
    <xf numFmtId="0" fontId="1" fillId="0" borderId="1" xfId="0" applyFont="1" applyBorder="1"/>
    <xf numFmtId="0" fontId="0" fillId="0" borderId="6" xfId="0" applyBorder="1"/>
    <xf numFmtId="0" fontId="0" fillId="0" borderId="1" xfId="0" applyBorder="1"/>
    <xf numFmtId="0" fontId="0" fillId="0" borderId="0" xfId="0" applyBorder="1"/>
    <xf numFmtId="0" fontId="0" fillId="0" borderId="0" xfId="0" applyBorder="1" applyAlignment="1">
      <alignment wrapText="1"/>
    </xf>
    <xf numFmtId="0" fontId="0" fillId="0" borderId="9" xfId="0" applyBorder="1"/>
    <xf numFmtId="0" fontId="2" fillId="2" borderId="0" xfId="0" applyFont="1" applyFill="1"/>
    <xf numFmtId="0" fontId="2" fillId="2" borderId="0" xfId="0" applyFont="1" applyFill="1" applyBorder="1"/>
    <xf numFmtId="0" fontId="2" fillId="0" borderId="1" xfId="0" applyFont="1" applyBorder="1"/>
    <xf numFmtId="0" fontId="2" fillId="0" borderId="0" xfId="0" applyFont="1"/>
    <xf numFmtId="0" fontId="1" fillId="2" borderId="0" xfId="0" applyFont="1" applyFill="1" applyBorder="1"/>
    <xf numFmtId="0" fontId="1" fillId="2" borderId="5" xfId="0" applyFont="1" applyFill="1" applyBorder="1" applyAlignment="1">
      <alignment horizontal="center"/>
    </xf>
    <xf numFmtId="0" fontId="1" fillId="0" borderId="0" xfId="0" applyFont="1" applyBorder="1"/>
    <xf numFmtId="0" fontId="1" fillId="0" borderId="6" xfId="0" applyFont="1" applyBorder="1"/>
    <xf numFmtId="0" fontId="1" fillId="0" borderId="5" xfId="0" applyFont="1" applyBorder="1"/>
    <xf numFmtId="0" fontId="1" fillId="0" borderId="5" xfId="0" applyFont="1" applyBorder="1" applyAlignment="1">
      <alignment vertical="top" wrapText="1"/>
    </xf>
    <xf numFmtId="0" fontId="1" fillId="0" borderId="7" xfId="0" applyFont="1" applyBorder="1" applyAlignment="1">
      <alignment horizontal="left" vertical="top" wrapText="1"/>
    </xf>
    <xf numFmtId="0" fontId="0" fillId="0" borderId="5" xfId="0" applyBorder="1" applyAlignment="1">
      <alignment vertical="top" wrapText="1"/>
    </xf>
    <xf numFmtId="0" fontId="0" fillId="0" borderId="8" xfId="0" applyBorder="1" applyAlignment="1">
      <alignment vertical="top" wrapText="1"/>
    </xf>
    <xf numFmtId="0" fontId="2" fillId="0" borderId="0" xfId="0" applyFont="1" applyBorder="1"/>
    <xf numFmtId="0" fontId="0" fillId="0" borderId="0" xfId="0" applyFont="1"/>
    <xf numFmtId="0" fontId="0" fillId="2" borderId="0" xfId="0" applyFont="1" applyFill="1"/>
    <xf numFmtId="0" fontId="0" fillId="2" borderId="0" xfId="0" applyFont="1" applyFill="1" applyAlignment="1">
      <alignment horizontal="center"/>
    </xf>
    <xf numFmtId="0" fontId="0" fillId="2" borderId="0" xfId="0" applyFont="1" applyFill="1" applyBorder="1"/>
    <xf numFmtId="0" fontId="0" fillId="2" borderId="4" xfId="0" applyFont="1" applyFill="1" applyBorder="1" applyAlignment="1">
      <alignment horizontal="right"/>
    </xf>
    <xf numFmtId="3" fontId="0" fillId="2" borderId="4" xfId="0" applyNumberFormat="1" applyFont="1" applyFill="1" applyBorder="1" applyAlignment="1">
      <alignment horizontal="right"/>
    </xf>
    <xf numFmtId="3" fontId="0" fillId="2" borderId="0" xfId="0" applyNumberFormat="1" applyFont="1" applyFill="1" applyBorder="1"/>
    <xf numFmtId="0" fontId="0" fillId="0" borderId="0" xfId="0" applyFont="1" applyBorder="1"/>
    <xf numFmtId="0" fontId="0" fillId="2" borderId="5" xfId="0" applyFont="1" applyFill="1" applyBorder="1" applyAlignment="1">
      <alignment horizontal="center"/>
    </xf>
    <xf numFmtId="0" fontId="0" fillId="2" borderId="7" xfId="0" applyFont="1" applyFill="1" applyBorder="1" applyAlignment="1">
      <alignment horizontal="right"/>
    </xf>
    <xf numFmtId="0" fontId="0" fillId="2" borderId="5" xfId="0" applyFont="1" applyFill="1" applyBorder="1"/>
    <xf numFmtId="3" fontId="0" fillId="2" borderId="7" xfId="0" applyNumberFormat="1" applyFont="1" applyFill="1" applyBorder="1" applyAlignment="1">
      <alignment horizontal="right"/>
    </xf>
    <xf numFmtId="0" fontId="3" fillId="2" borderId="0" xfId="0" applyFont="1" applyFill="1"/>
    <xf numFmtId="0" fontId="3" fillId="2" borderId="0" xfId="0" applyFont="1" applyFill="1" applyAlignment="1">
      <alignment horizontal="center"/>
    </xf>
    <xf numFmtId="0" fontId="3" fillId="2" borderId="4" xfId="0" applyFont="1" applyFill="1" applyBorder="1" applyAlignment="1">
      <alignment horizontal="right"/>
    </xf>
    <xf numFmtId="0" fontId="3" fillId="2" borderId="0" xfId="0" applyFont="1" applyFill="1" applyBorder="1"/>
    <xf numFmtId="0" fontId="3" fillId="2" borderId="5" xfId="0" applyFont="1" applyFill="1" applyBorder="1"/>
    <xf numFmtId="0" fontId="3" fillId="2" borderId="5" xfId="0" applyFont="1" applyFill="1" applyBorder="1" applyAlignment="1">
      <alignment horizontal="center"/>
    </xf>
    <xf numFmtId="0" fontId="3" fillId="2" borderId="7" xfId="0" applyFont="1" applyFill="1" applyBorder="1" applyAlignment="1">
      <alignment horizontal="right"/>
    </xf>
    <xf numFmtId="3" fontId="3" fillId="2" borderId="4" xfId="0" applyNumberFormat="1" applyFont="1" applyFill="1" applyBorder="1" applyAlignment="1">
      <alignment horizontal="right"/>
    </xf>
    <xf numFmtId="3" fontId="3" fillId="2" borderId="0" xfId="0" applyNumberFormat="1" applyFont="1" applyFill="1" applyBorder="1"/>
    <xf numFmtId="3" fontId="3" fillId="2" borderId="7" xfId="0" applyNumberFormat="1" applyFont="1" applyFill="1" applyBorder="1" applyAlignment="1">
      <alignment horizontal="right"/>
    </xf>
    <xf numFmtId="3" fontId="0" fillId="2" borderId="0" xfId="0" applyNumberFormat="1" applyFont="1" applyFill="1"/>
    <xf numFmtId="3" fontId="3" fillId="2" borderId="0" xfId="0" applyNumberFormat="1" applyFont="1" applyFill="1"/>
    <xf numFmtId="0" fontId="1" fillId="2" borderId="11" xfId="0" applyFont="1" applyFill="1" applyBorder="1"/>
    <xf numFmtId="0" fontId="2" fillId="2" borderId="9" xfId="0" applyFont="1" applyFill="1" applyBorder="1"/>
    <xf numFmtId="0" fontId="3" fillId="2" borderId="9" xfId="0" applyFont="1" applyFill="1" applyBorder="1"/>
    <xf numFmtId="0" fontId="3" fillId="2" borderId="9" xfId="0" applyFont="1" applyFill="1" applyBorder="1" applyAlignment="1">
      <alignment horizontal="center"/>
    </xf>
    <xf numFmtId="0" fontId="2" fillId="2" borderId="12" xfId="0" applyFont="1" applyFill="1" applyBorder="1"/>
    <xf numFmtId="0" fontId="3" fillId="2" borderId="0" xfId="0" applyFont="1" applyFill="1" applyBorder="1" applyAlignment="1">
      <alignment horizontal="center"/>
    </xf>
    <xf numFmtId="0" fontId="1" fillId="2" borderId="12" xfId="0" applyFont="1" applyFill="1" applyBorder="1"/>
    <xf numFmtId="0" fontId="0" fillId="2" borderId="0" xfId="0" applyFill="1" applyBorder="1"/>
    <xf numFmtId="0" fontId="0" fillId="2" borderId="9" xfId="0" applyFill="1" applyBorder="1"/>
    <xf numFmtId="0" fontId="1" fillId="2" borderId="9" xfId="0" applyFont="1" applyFill="1" applyBorder="1"/>
    <xf numFmtId="0" fontId="0" fillId="2" borderId="13" xfId="0" applyFont="1" applyFill="1" applyBorder="1" applyAlignment="1">
      <alignment horizontal="right"/>
    </xf>
    <xf numFmtId="0" fontId="0" fillId="2" borderId="9" xfId="0" applyFont="1" applyFill="1" applyBorder="1"/>
    <xf numFmtId="0" fontId="0" fillId="2" borderId="9" xfId="0" applyFont="1" applyFill="1" applyBorder="1" applyAlignment="1">
      <alignment horizontal="center"/>
    </xf>
    <xf numFmtId="0" fontId="0" fillId="2" borderId="0" xfId="0" applyFont="1" applyFill="1" applyBorder="1" applyAlignment="1">
      <alignment horizontal="center"/>
    </xf>
    <xf numFmtId="0" fontId="1" fillId="0" borderId="5" xfId="0" applyFont="1" applyBorder="1" applyAlignment="1">
      <alignment horizontal="left" vertical="top" wrapText="1"/>
    </xf>
    <xf numFmtId="0" fontId="0" fillId="3" borderId="0" xfId="0" applyFill="1" applyBorder="1"/>
    <xf numFmtId="0" fontId="0" fillId="3" borderId="15" xfId="0" applyFill="1" applyBorder="1"/>
    <xf numFmtId="0" fontId="5" fillId="3" borderId="16" xfId="0" applyFont="1" applyFill="1" applyBorder="1" applyAlignment="1">
      <alignment horizontal="left" vertical="top"/>
    </xf>
    <xf numFmtId="0" fontId="6" fillId="4" borderId="17" xfId="0" applyFont="1" applyFill="1" applyBorder="1" applyAlignment="1">
      <alignment horizontal="left" vertical="top" wrapText="1"/>
    </xf>
    <xf numFmtId="0" fontId="5" fillId="3" borderId="18" xfId="0" applyFont="1" applyFill="1" applyBorder="1" applyAlignment="1">
      <alignment horizontal="left" vertical="top"/>
    </xf>
    <xf numFmtId="0" fontId="0" fillId="3" borderId="19" xfId="0" applyFill="1" applyBorder="1"/>
    <xf numFmtId="0" fontId="7" fillId="3" borderId="19" xfId="0" applyFont="1" applyFill="1" applyBorder="1" applyAlignment="1">
      <alignment horizontal="left" vertical="top" wrapText="1"/>
    </xf>
    <xf numFmtId="0" fontId="8" fillId="3" borderId="19" xfId="0" applyFont="1" applyFill="1" applyBorder="1"/>
    <xf numFmtId="0" fontId="7" fillId="3" borderId="19" xfId="0" applyFont="1" applyFill="1" applyBorder="1" applyAlignment="1">
      <alignment horizontal="left" vertical="top"/>
    </xf>
    <xf numFmtId="0" fontId="1" fillId="3" borderId="0" xfId="0" applyFont="1" applyFill="1" applyAlignment="1">
      <alignment horizontal="center"/>
    </xf>
    <xf numFmtId="0" fontId="0" fillId="3" borderId="0" xfId="0" applyFill="1"/>
    <xf numFmtId="0" fontId="0" fillId="3" borderId="0" xfId="0" applyFont="1" applyFill="1"/>
    <xf numFmtId="0" fontId="11" fillId="3" borderId="0" xfId="0" applyFont="1" applyFill="1"/>
    <xf numFmtId="0" fontId="12" fillId="3" borderId="0" xfId="0" applyFont="1" applyFill="1" applyBorder="1" applyAlignment="1"/>
    <xf numFmtId="0" fontId="13" fillId="3" borderId="20" xfId="0" applyFont="1" applyFill="1" applyBorder="1"/>
    <xf numFmtId="0" fontId="13" fillId="3" borderId="0" xfId="0" applyFont="1" applyFill="1" applyBorder="1"/>
    <xf numFmtId="0" fontId="8" fillId="3" borderId="20" xfId="0" applyFont="1" applyFill="1" applyBorder="1"/>
    <xf numFmtId="0" fontId="11" fillId="3" borderId="20" xfId="0" applyFont="1" applyFill="1" applyBorder="1" applyAlignment="1">
      <alignment wrapText="1"/>
    </xf>
    <xf numFmtId="0" fontId="11" fillId="3" borderId="0" xfId="0" applyFont="1" applyFill="1" applyAlignment="1">
      <alignment wrapText="1"/>
    </xf>
    <xf numFmtId="9" fontId="0" fillId="0" borderId="0" xfId="1" applyFont="1"/>
    <xf numFmtId="9" fontId="0" fillId="0" borderId="0" xfId="1" applyFont="1" applyAlignment="1"/>
    <xf numFmtId="9" fontId="1" fillId="0" borderId="2" xfId="1" applyFont="1" applyBorder="1"/>
    <xf numFmtId="9" fontId="1" fillId="0" borderId="6" xfId="1" applyFont="1" applyBorder="1" applyAlignment="1">
      <alignment vertical="top" wrapText="1"/>
    </xf>
    <xf numFmtId="9" fontId="0" fillId="2" borderId="1" xfId="1" applyFont="1" applyFill="1" applyBorder="1" applyAlignment="1">
      <alignment horizontal="right"/>
    </xf>
    <xf numFmtId="9" fontId="0" fillId="2" borderId="1" xfId="1" applyFont="1" applyFill="1" applyBorder="1"/>
    <xf numFmtId="9" fontId="0" fillId="2" borderId="6" xfId="1" applyFont="1" applyFill="1" applyBorder="1" applyAlignment="1">
      <alignment horizontal="right"/>
    </xf>
    <xf numFmtId="9" fontId="0" fillId="2" borderId="7" xfId="1" applyFont="1" applyFill="1" applyBorder="1" applyAlignment="1">
      <alignment horizontal="right"/>
    </xf>
    <xf numFmtId="9" fontId="0" fillId="0" borderId="0" xfId="1" applyFont="1" applyAlignment="1">
      <alignment wrapText="1"/>
    </xf>
    <xf numFmtId="9" fontId="1" fillId="0" borderId="3" xfId="1" applyFont="1" applyBorder="1"/>
    <xf numFmtId="9" fontId="0" fillId="0" borderId="6" xfId="1" applyFont="1" applyBorder="1" applyAlignment="1">
      <alignment vertical="top" wrapText="1"/>
    </xf>
    <xf numFmtId="9" fontId="0" fillId="2" borderId="6" xfId="1" applyFont="1" applyFill="1" applyBorder="1"/>
    <xf numFmtId="9" fontId="1" fillId="2" borderId="6" xfId="1" applyFont="1" applyFill="1" applyBorder="1" applyAlignment="1">
      <alignment horizontal="right"/>
    </xf>
    <xf numFmtId="9" fontId="1" fillId="2" borderId="6" xfId="1" applyFont="1" applyFill="1" applyBorder="1"/>
    <xf numFmtId="9" fontId="3" fillId="2" borderId="1" xfId="1" applyFont="1" applyFill="1" applyBorder="1" applyAlignment="1">
      <alignment horizontal="right"/>
    </xf>
    <xf numFmtId="9" fontId="3" fillId="2" borderId="1" xfId="1" applyFont="1" applyFill="1" applyBorder="1"/>
    <xf numFmtId="9" fontId="3" fillId="2" borderId="6" xfId="1" applyFont="1" applyFill="1" applyBorder="1" applyAlignment="1">
      <alignment horizontal="right"/>
    </xf>
    <xf numFmtId="9" fontId="3" fillId="2" borderId="7" xfId="1" applyFont="1" applyFill="1" applyBorder="1" applyAlignment="1">
      <alignment horizontal="right"/>
    </xf>
    <xf numFmtId="9" fontId="3" fillId="2" borderId="6" xfId="1" applyFont="1" applyFill="1" applyBorder="1"/>
    <xf numFmtId="9" fontId="0" fillId="2" borderId="14" xfId="1" applyFont="1" applyFill="1" applyBorder="1"/>
    <xf numFmtId="3" fontId="2" fillId="2" borderId="0" xfId="0" applyNumberFormat="1" applyFont="1" applyFill="1" applyBorder="1"/>
    <xf numFmtId="9" fontId="0" fillId="3" borderId="0" xfId="1" applyFont="1" applyFill="1"/>
    <xf numFmtId="9" fontId="0" fillId="3" borderId="0" xfId="1" applyFont="1" applyFill="1" applyAlignment="1"/>
    <xf numFmtId="9" fontId="1" fillId="3" borderId="2" xfId="1" applyFont="1" applyFill="1" applyBorder="1"/>
    <xf numFmtId="9" fontId="1" fillId="3" borderId="6" xfId="1" applyFont="1" applyFill="1" applyBorder="1" applyAlignment="1">
      <alignment vertical="top" wrapText="1"/>
    </xf>
    <xf numFmtId="9" fontId="0" fillId="2" borderId="21" xfId="1" applyFont="1" applyFill="1" applyBorder="1"/>
    <xf numFmtId="9" fontId="0" fillId="2" borderId="22" xfId="1" applyFont="1" applyFill="1" applyBorder="1"/>
    <xf numFmtId="0" fontId="0" fillId="0" borderId="2" xfId="0" applyBorder="1" applyAlignment="1">
      <alignment vertical="top" wrapText="1"/>
    </xf>
    <xf numFmtId="9" fontId="0" fillId="0" borderId="0" xfId="1" applyFont="1" applyBorder="1"/>
    <xf numFmtId="9" fontId="0" fillId="2" borderId="24" xfId="1" applyFont="1" applyFill="1" applyBorder="1"/>
    <xf numFmtId="9" fontId="0" fillId="0" borderId="23" xfId="1" applyFont="1" applyBorder="1" applyAlignment="1">
      <alignment vertical="top" wrapText="1"/>
    </xf>
    <xf numFmtId="9" fontId="3" fillId="2" borderId="21" xfId="1" applyFont="1" applyFill="1" applyBorder="1"/>
    <xf numFmtId="9" fontId="3" fillId="2" borderId="22" xfId="1" applyFont="1" applyFill="1" applyBorder="1"/>
    <xf numFmtId="9" fontId="3" fillId="2" borderId="21" xfId="1" applyFont="1" applyFill="1" applyBorder="1" applyAlignment="1">
      <alignment horizontal="right"/>
    </xf>
    <xf numFmtId="9" fontId="1" fillId="2" borderId="22" xfId="1" applyFont="1" applyFill="1" applyBorder="1"/>
    <xf numFmtId="9" fontId="0" fillId="0" borderId="0" xfId="1" applyFont="1" applyBorder="1" applyAlignment="1">
      <alignment wrapText="1"/>
    </xf>
    <xf numFmtId="0" fontId="0" fillId="0" borderId="10" xfId="0" applyBorder="1" applyAlignment="1">
      <alignment vertical="top" wrapText="1"/>
    </xf>
    <xf numFmtId="9" fontId="0" fillId="0" borderId="5" xfId="1" applyFont="1" applyBorder="1" applyAlignment="1">
      <alignment vertical="top" wrapText="1"/>
    </xf>
    <xf numFmtId="9" fontId="0" fillId="0" borderId="3" xfId="1" applyFont="1" applyBorder="1" applyAlignment="1">
      <alignment vertical="top" wrapText="1"/>
    </xf>
    <xf numFmtId="9" fontId="0" fillId="2" borderId="0" xfId="1" applyFont="1" applyFill="1" applyBorder="1"/>
    <xf numFmtId="9" fontId="3" fillId="2" borderId="0" xfId="1" applyFont="1" applyFill="1" applyBorder="1"/>
    <xf numFmtId="9" fontId="3" fillId="2" borderId="5" xfId="1" applyFont="1" applyFill="1" applyBorder="1"/>
    <xf numFmtId="3" fontId="0" fillId="2" borderId="12" xfId="0" applyNumberFormat="1" applyFont="1" applyFill="1" applyBorder="1" applyAlignment="1">
      <alignment horizontal="right"/>
    </xf>
    <xf numFmtId="0" fontId="0" fillId="2" borderId="25" xfId="0" applyFont="1" applyFill="1" applyBorder="1" applyAlignment="1">
      <alignment horizontal="right"/>
    </xf>
    <xf numFmtId="0" fontId="0" fillId="2" borderId="12" xfId="0" applyFont="1" applyFill="1" applyBorder="1" applyAlignment="1">
      <alignment horizontal="right"/>
    </xf>
    <xf numFmtId="3" fontId="0" fillId="2" borderId="12" xfId="0" applyNumberFormat="1" applyFont="1" applyFill="1" applyBorder="1"/>
    <xf numFmtId="3" fontId="0" fillId="2" borderId="26" xfId="0" applyNumberFormat="1" applyFont="1" applyFill="1" applyBorder="1"/>
    <xf numFmtId="0" fontId="0" fillId="2" borderId="25" xfId="0" applyFont="1" applyFill="1" applyBorder="1"/>
    <xf numFmtId="0" fontId="0" fillId="2" borderId="27" xfId="0" applyFont="1" applyFill="1" applyBorder="1"/>
    <xf numFmtId="0" fontId="0" fillId="2" borderId="26" xfId="0" applyFont="1" applyFill="1" applyBorder="1"/>
    <xf numFmtId="0" fontId="0" fillId="2" borderId="26" xfId="0" applyFill="1" applyBorder="1"/>
    <xf numFmtId="0" fontId="0" fillId="2" borderId="12" xfId="0" applyFont="1" applyFill="1" applyBorder="1"/>
    <xf numFmtId="3" fontId="2" fillId="2" borderId="12" xfId="0" applyNumberFormat="1" applyFont="1" applyFill="1" applyBorder="1"/>
    <xf numFmtId="0" fontId="0" fillId="2" borderId="12" xfId="0" applyFill="1" applyBorder="1"/>
    <xf numFmtId="0" fontId="0" fillId="2" borderId="28" xfId="0" applyFont="1" applyFill="1" applyBorder="1"/>
    <xf numFmtId="0" fontId="0" fillId="2" borderId="1" xfId="0" applyFill="1" applyBorder="1"/>
    <xf numFmtId="0" fontId="9" fillId="0" borderId="0" xfId="0" applyFont="1" applyBorder="1" applyAlignment="1">
      <alignment horizontal="center"/>
    </xf>
    <xf numFmtId="0" fontId="10" fillId="3" borderId="0" xfId="0" applyFont="1" applyFill="1" applyAlignment="1">
      <alignment horizontal="center"/>
    </xf>
    <xf numFmtId="0" fontId="9" fillId="3" borderId="0" xfId="0" applyFont="1" applyFill="1" applyBorder="1" applyAlignment="1">
      <alignment horizontal="center"/>
    </xf>
    <xf numFmtId="0" fontId="1" fillId="0" borderId="10" xfId="0" applyFont="1" applyBorder="1" applyAlignment="1">
      <alignment vertical="top"/>
    </xf>
    <xf numFmtId="0" fontId="1" fillId="0" borderId="2" xfId="0" applyFont="1" applyBorder="1" applyAlignment="1">
      <alignment vertical="top"/>
    </xf>
    <xf numFmtId="0" fontId="14" fillId="3" borderId="0" xfId="2" applyFill="1" applyAlignment="1">
      <alignment horizontal="center"/>
    </xf>
  </cellXfs>
  <cellStyles count="3">
    <cellStyle name="Hyperlink" xfId="2" builtinId="8"/>
    <cellStyle name="Normal" xfId="0" builtinId="0"/>
    <cellStyle name="Percent" xfId="1" builtinId="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0</xdr:rowOff>
    </xdr:from>
    <xdr:to>
      <xdr:col>1</xdr:col>
      <xdr:colOff>723901</xdr:colOff>
      <xdr:row>0</xdr:row>
      <xdr:rowOff>531495</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76" y="0"/>
          <a:ext cx="2800350" cy="531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Goa\shared\AE\ALCP\ACDC\Research\Graduation%20Rate\Data%20try\Completion%20Rate\Publication\2020-2014\Backward%20Tracking%20Algorithm%20Jan%20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6" sqref="B16"/>
    </sheetView>
  </sheetViews>
  <sheetFormatPr defaultRowHeight="15" x14ac:dyDescent="0.25"/>
  <cols>
    <col min="1" max="1" width="32.140625" style="73" customWidth="1"/>
    <col min="2" max="2" width="77.140625" style="73" customWidth="1"/>
    <col min="3" max="3" width="41.28515625" style="73" customWidth="1"/>
    <col min="4" max="16384" width="9.140625" style="73"/>
  </cols>
  <sheetData>
    <row r="1" spans="1:2" ht="42.75" customHeight="1" thickBot="1" x14ac:dyDescent="0.3">
      <c r="B1" s="74"/>
    </row>
    <row r="2" spans="1:2" ht="63" customHeight="1" x14ac:dyDescent="0.25">
      <c r="A2" s="75" t="s">
        <v>74</v>
      </c>
      <c r="B2" s="76" t="s">
        <v>122</v>
      </c>
    </row>
    <row r="3" spans="1:2" x14ac:dyDescent="0.25">
      <c r="A3" s="77" t="s">
        <v>75</v>
      </c>
      <c r="B3" s="78"/>
    </row>
    <row r="4" spans="1:2" ht="55.5" customHeight="1" x14ac:dyDescent="0.25">
      <c r="A4" s="77" t="s">
        <v>76</v>
      </c>
      <c r="B4" s="79" t="s">
        <v>77</v>
      </c>
    </row>
    <row r="5" spans="1:2" x14ac:dyDescent="0.25">
      <c r="A5" s="77" t="s">
        <v>78</v>
      </c>
      <c r="B5" s="80" t="s">
        <v>79</v>
      </c>
    </row>
    <row r="6" spans="1:2" x14ac:dyDescent="0.25">
      <c r="A6" s="77" t="s">
        <v>80</v>
      </c>
      <c r="B6" s="81" t="s">
        <v>81</v>
      </c>
    </row>
    <row r="7" spans="1:2" ht="30" customHeight="1" x14ac:dyDescent="0.25">
      <c r="A7" s="77" t="s">
        <v>82</v>
      </c>
      <c r="B7" s="79" t="s">
        <v>83</v>
      </c>
    </row>
    <row r="8" spans="1:2" x14ac:dyDescent="0.25">
      <c r="A8" s="77" t="s">
        <v>84</v>
      </c>
      <c r="B8" s="79" t="s">
        <v>85</v>
      </c>
    </row>
  </sheetData>
  <conditionalFormatting sqref="B7:B8">
    <cfRule type="containsBlanks" dxfId="2" priority="1">
      <formula>LEN(TRIM(B7))=0</formula>
    </cfRule>
  </conditionalFormatting>
  <conditionalFormatting sqref="B2">
    <cfRule type="containsBlanks" dxfId="1" priority="3">
      <formula>LEN(TRIM(B2))=0</formula>
    </cfRule>
  </conditionalFormatting>
  <conditionalFormatting sqref="B4">
    <cfRule type="containsBlanks" dxfId="0" priority="2">
      <formula>LEN(TRIM(B4))=0</formula>
    </cfRule>
  </conditionalFormatting>
  <dataValidations count="3">
    <dataValidation type="textLength" operator="greaterThan" showInputMessage="1" showErrorMessage="1" errorTitle="Required Field" error="This is a required field." promptTitle="Description" prompt="Required - A concise narrative of the content of the described resource." sqref="B4">
      <formula1>1</formula1>
    </dataValidation>
    <dataValidation type="textLength" operator="greaterThan" showInputMessage="1" showErrorMessage="1" errorTitle="Required Field" error="This is a required field." promptTitle="Title" prompt="Required - The name given to the described resource and by which the resource is formally known." sqref="B2">
      <formula1>1</formula1>
    </dataValidation>
    <dataValidation allowBlank="1" showInputMessage="1" showErrorMessage="1" promptTitle="Frequency" prompt="The time interval in which new or updated versions of the described resource are issued. i.e.: Monthly, Annually, Semi-Annually, Quarterly" sqref="B6"/>
  </dataValidations>
  <pageMargins left="0.7" right="0.7" top="0.75" bottom="0.75" header="0.3" footer="0.3"/>
  <pageSetup orientation="portrait" r:id="rId1"/>
  <headerFooter>
    <oddFooter>&amp;L&amp;1#&amp;"Calibri"&amp;11&amp;K000000Classification: Protected 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61"/>
  <sheetViews>
    <sheetView zoomScaleNormal="100" workbookViewId="0">
      <pane xSplit="11" ySplit="9" topLeftCell="L157" activePane="bottomRight" state="frozen"/>
      <selection activeCell="AU168" sqref="AU168"/>
      <selection pane="topRight" activeCell="AU168" sqref="AU168"/>
      <selection pane="bottomLeft" activeCell="AU168" sqref="AU168"/>
      <selection pane="bottomRight" activeCell="AU168" sqref="AU168"/>
    </sheetView>
  </sheetViews>
  <sheetFormatPr defaultRowHeight="15" x14ac:dyDescent="0.25"/>
  <cols>
    <col min="1" max="2" width="0" hidden="1" customWidth="1"/>
    <col min="3" max="3" width="9.140625" style="3"/>
    <col min="5" max="5" width="12.42578125" customWidth="1"/>
    <col min="6" max="7" width="18.5703125" customWidth="1"/>
    <col min="9" max="10" width="13.140625" style="92"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93"/>
      <c r="W7" s="1"/>
      <c r="X7" s="1"/>
      <c r="Y7" s="1"/>
      <c r="Z7" s="1"/>
      <c r="AA7" s="1"/>
      <c r="AB7" s="1"/>
      <c r="AC7" s="1"/>
      <c r="AD7" s="18"/>
      <c r="AE7" s="18"/>
      <c r="AF7" s="127"/>
      <c r="AG7" s="100"/>
    </row>
    <row r="8" spans="2:49" s="3" customFormat="1" ht="43.5" customHeight="1" thickBot="1" x14ac:dyDescent="0.3">
      <c r="B8" s="14"/>
      <c r="C8" s="7"/>
      <c r="D8" s="7"/>
      <c r="E8" s="7"/>
      <c r="F8" s="7"/>
      <c r="G8" s="7"/>
      <c r="H8" s="7"/>
      <c r="I8" s="94"/>
      <c r="J8" s="94"/>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95" t="s">
        <v>52</v>
      </c>
      <c r="K9" s="30" t="s">
        <v>53</v>
      </c>
      <c r="L9" s="31" t="s">
        <v>33</v>
      </c>
      <c r="M9" s="31" t="s">
        <v>34</v>
      </c>
      <c r="N9" s="31" t="s">
        <v>35</v>
      </c>
      <c r="O9" s="31" t="s">
        <v>39</v>
      </c>
      <c r="P9" s="31" t="s">
        <v>36</v>
      </c>
      <c r="Q9" s="31" t="s">
        <v>37</v>
      </c>
      <c r="R9" s="31" t="s">
        <v>43</v>
      </c>
      <c r="S9" s="31" t="s">
        <v>40</v>
      </c>
      <c r="T9" s="119" t="s">
        <v>41</v>
      </c>
      <c r="U9" s="122" t="s">
        <v>54</v>
      </c>
      <c r="V9" s="102" t="s">
        <v>55</v>
      </c>
      <c r="W9" s="31" t="s">
        <v>33</v>
      </c>
      <c r="X9" s="31" t="s">
        <v>34</v>
      </c>
      <c r="Y9" s="31" t="s">
        <v>35</v>
      </c>
      <c r="Z9" s="31" t="s">
        <v>39</v>
      </c>
      <c r="AA9" s="31" t="s">
        <v>36</v>
      </c>
      <c r="AB9" s="31" t="s">
        <v>37</v>
      </c>
      <c r="AC9" s="31" t="s">
        <v>43</v>
      </c>
      <c r="AD9" s="31" t="s">
        <v>40</v>
      </c>
      <c r="AE9" s="119" t="s">
        <v>41</v>
      </c>
      <c r="AF9" s="122" t="s">
        <v>56</v>
      </c>
      <c r="AG9" s="102" t="s">
        <v>57</v>
      </c>
      <c r="AH9" s="31" t="s">
        <v>33</v>
      </c>
      <c r="AI9" s="31" t="s">
        <v>34</v>
      </c>
      <c r="AJ9" s="31" t="s">
        <v>35</v>
      </c>
      <c r="AK9" s="31" t="s">
        <v>39</v>
      </c>
      <c r="AL9" s="31" t="s">
        <v>36</v>
      </c>
      <c r="AM9" s="31" t="s">
        <v>37</v>
      </c>
      <c r="AN9" s="31" t="s">
        <v>43</v>
      </c>
      <c r="AO9" s="31" t="s">
        <v>40</v>
      </c>
      <c r="AP9" s="119" t="s">
        <v>41</v>
      </c>
      <c r="AQ9" s="122" t="s">
        <v>58</v>
      </c>
      <c r="AR9" s="102" t="s">
        <v>59</v>
      </c>
      <c r="AS9" s="17"/>
      <c r="AT9" s="17"/>
      <c r="AU9" s="17"/>
      <c r="AV9" s="17"/>
      <c r="AW9" s="17"/>
    </row>
    <row r="10" spans="2:49" x14ac:dyDescent="0.25">
      <c r="B10" s="16"/>
      <c r="C10" s="5" t="s">
        <v>65</v>
      </c>
      <c r="D10" s="6"/>
      <c r="E10" s="6"/>
      <c r="F10" s="46" t="s">
        <v>1</v>
      </c>
      <c r="G10" s="35" t="s">
        <v>73</v>
      </c>
      <c r="H10" s="47">
        <v>1</v>
      </c>
      <c r="I10" s="106" t="s">
        <v>28</v>
      </c>
      <c r="J10" s="106" t="s">
        <v>28</v>
      </c>
      <c r="K10" s="48" t="s">
        <v>30</v>
      </c>
      <c r="L10" s="49"/>
      <c r="M10" s="49"/>
      <c r="N10" s="49"/>
      <c r="O10" s="49"/>
      <c r="P10" s="49"/>
      <c r="Q10" s="49"/>
      <c r="R10" s="49"/>
      <c r="S10" s="49"/>
      <c r="T10" s="49"/>
      <c r="U10" s="123"/>
      <c r="V10" s="107"/>
      <c r="W10" s="49"/>
      <c r="X10" s="49"/>
      <c r="Y10" s="49"/>
      <c r="Z10" s="49"/>
      <c r="AA10" s="49"/>
      <c r="AB10" s="49"/>
      <c r="AC10" s="49"/>
      <c r="AD10" s="49"/>
      <c r="AE10" s="60"/>
      <c r="AF10" s="123"/>
      <c r="AG10" s="107"/>
      <c r="AH10" s="49"/>
      <c r="AI10" s="49"/>
      <c r="AJ10" s="49"/>
      <c r="AK10" s="49"/>
      <c r="AL10" s="49"/>
      <c r="AM10" s="49"/>
      <c r="AN10" s="49"/>
      <c r="AO10" s="49"/>
      <c r="AP10" s="60"/>
      <c r="AQ10" s="123"/>
      <c r="AR10" s="107"/>
    </row>
    <row r="11" spans="2:49" x14ac:dyDescent="0.25">
      <c r="B11" s="16"/>
      <c r="C11" s="5" t="s">
        <v>66</v>
      </c>
      <c r="D11" s="6"/>
      <c r="E11" s="6"/>
      <c r="F11" s="46" t="s">
        <v>32</v>
      </c>
      <c r="G11" s="35" t="s">
        <v>73</v>
      </c>
      <c r="H11" s="47">
        <v>2</v>
      </c>
      <c r="I11" s="106" t="s">
        <v>28</v>
      </c>
      <c r="J11" s="106" t="s">
        <v>28</v>
      </c>
      <c r="K11" s="48" t="s">
        <v>29</v>
      </c>
      <c r="L11" s="49"/>
      <c r="M11" s="49"/>
      <c r="N11" s="49"/>
      <c r="O11" s="49"/>
      <c r="P11" s="49"/>
      <c r="Q11" s="49"/>
      <c r="R11" s="49"/>
      <c r="S11" s="49"/>
      <c r="T11" s="49"/>
      <c r="U11" s="123"/>
      <c r="V11" s="107"/>
      <c r="W11" s="49"/>
      <c r="X11" s="49"/>
      <c r="Y11" s="49"/>
      <c r="Z11" s="49"/>
      <c r="AA11" s="49"/>
      <c r="AB11" s="49"/>
      <c r="AC11" s="49"/>
      <c r="AD11" s="49"/>
      <c r="AE11" s="49"/>
      <c r="AF11" s="123"/>
      <c r="AG11" s="107"/>
      <c r="AH11" s="49"/>
      <c r="AI11" s="49"/>
      <c r="AJ11" s="49"/>
      <c r="AK11" s="49"/>
      <c r="AL11" s="49"/>
      <c r="AM11" s="49"/>
      <c r="AN11" s="49"/>
      <c r="AO11" s="49"/>
      <c r="AP11" s="49"/>
      <c r="AQ11" s="123"/>
      <c r="AR11" s="107"/>
    </row>
    <row r="12" spans="2:49" x14ac:dyDescent="0.25">
      <c r="B12" s="16"/>
      <c r="C12" s="5"/>
      <c r="D12" s="6"/>
      <c r="E12" s="6"/>
      <c r="F12" s="46" t="s">
        <v>2</v>
      </c>
      <c r="G12" s="35" t="s">
        <v>73</v>
      </c>
      <c r="H12" s="47">
        <v>4</v>
      </c>
      <c r="I12" s="107">
        <f t="shared" ref="I12" si="0">U12+AF12+AQ12</f>
        <v>0.57754010695187163</v>
      </c>
      <c r="J12" s="107">
        <f>V12+AG12+AR12</f>
        <v>0.67112299465240643</v>
      </c>
      <c r="K12" s="48">
        <v>374</v>
      </c>
      <c r="L12" s="49"/>
      <c r="M12" s="49"/>
      <c r="N12" s="49">
        <v>1</v>
      </c>
      <c r="O12" s="49">
        <v>6</v>
      </c>
      <c r="P12" s="49">
        <v>11</v>
      </c>
      <c r="Q12" s="49">
        <v>116</v>
      </c>
      <c r="R12" s="49">
        <v>69</v>
      </c>
      <c r="S12" s="49">
        <v>14</v>
      </c>
      <c r="T12" s="49">
        <v>8</v>
      </c>
      <c r="U12" s="123">
        <f t="shared" ref="U12" si="1">(N12+O12+P12+Q12+R12) /K12</f>
        <v>0.54278074866310155</v>
      </c>
      <c r="V12" s="107">
        <f t="shared" ref="V12" si="2">(N12+O12+P12+Q12+R12+S12+T12)/K12</f>
        <v>0.60160427807486627</v>
      </c>
      <c r="W12" s="49"/>
      <c r="X12" s="49"/>
      <c r="Y12" s="49">
        <v>0</v>
      </c>
      <c r="Z12" s="49">
        <v>1</v>
      </c>
      <c r="AA12" s="49">
        <v>0</v>
      </c>
      <c r="AB12" s="49">
        <v>0</v>
      </c>
      <c r="AC12" s="49">
        <v>4</v>
      </c>
      <c r="AD12" s="49">
        <v>4</v>
      </c>
      <c r="AE12" s="49">
        <v>5</v>
      </c>
      <c r="AF12" s="123">
        <f t="shared" ref="AF12" si="3">(Y12+Z12+AA12+AB12+AC12) /K12</f>
        <v>1.3368983957219251E-2</v>
      </c>
      <c r="AG12" s="107">
        <f t="shared" ref="AG12" si="4">(Y12+Z12+AA12+AB12+AC12+AD12+AE12)/K12</f>
        <v>3.7433155080213901E-2</v>
      </c>
      <c r="AH12" s="49"/>
      <c r="AI12" s="49"/>
      <c r="AJ12" s="49">
        <v>0</v>
      </c>
      <c r="AK12" s="49">
        <v>0</v>
      </c>
      <c r="AL12" s="49">
        <v>1</v>
      </c>
      <c r="AM12" s="49">
        <v>5</v>
      </c>
      <c r="AN12" s="49">
        <v>2</v>
      </c>
      <c r="AO12" s="49">
        <v>1</v>
      </c>
      <c r="AP12" s="49">
        <v>3</v>
      </c>
      <c r="AQ12" s="123">
        <f t="shared" ref="AQ12" si="5">(AJ12+AK12+AL12+AM12+AN12) /K12</f>
        <v>2.1390374331550801E-2</v>
      </c>
      <c r="AR12" s="107">
        <f t="shared" ref="AR12" si="6">(AJ12+AK12+AL12+AM12+AN12+AO12+AP12)/K12</f>
        <v>3.2085561497326207E-2</v>
      </c>
    </row>
    <row r="13" spans="2:49" x14ac:dyDescent="0.25">
      <c r="B13" s="16"/>
      <c r="C13" s="5"/>
      <c r="D13" s="6"/>
      <c r="E13" s="6"/>
      <c r="F13" s="46" t="s">
        <v>4</v>
      </c>
      <c r="G13" s="35" t="s">
        <v>73</v>
      </c>
      <c r="H13" s="47">
        <v>3</v>
      </c>
      <c r="I13" s="106" t="s">
        <v>28</v>
      </c>
      <c r="J13" s="106" t="s">
        <v>28</v>
      </c>
      <c r="K13" s="48" t="s">
        <v>29</v>
      </c>
      <c r="L13" s="49"/>
      <c r="M13" s="49"/>
      <c r="N13" s="49"/>
      <c r="O13" s="49"/>
      <c r="P13" s="49"/>
      <c r="Q13" s="49"/>
      <c r="R13" s="49"/>
      <c r="S13" s="49"/>
      <c r="T13" s="49"/>
      <c r="U13" s="123"/>
      <c r="V13" s="107"/>
      <c r="W13" s="49"/>
      <c r="X13" s="49"/>
      <c r="Y13" s="49"/>
      <c r="Z13" s="49"/>
      <c r="AA13" s="49"/>
      <c r="AB13" s="49"/>
      <c r="AC13" s="49"/>
      <c r="AD13" s="49"/>
      <c r="AE13" s="49"/>
      <c r="AF13" s="123"/>
      <c r="AG13" s="107"/>
      <c r="AH13" s="49"/>
      <c r="AI13" s="49"/>
      <c r="AJ13" s="49"/>
      <c r="AK13" s="49"/>
      <c r="AL13" s="49"/>
      <c r="AM13" s="49"/>
      <c r="AN13" s="49"/>
      <c r="AO13" s="49"/>
      <c r="AP13" s="49"/>
      <c r="AQ13" s="123"/>
      <c r="AR13" s="107"/>
    </row>
    <row r="14" spans="2:49" x14ac:dyDescent="0.25">
      <c r="B14" s="16"/>
      <c r="C14" s="5"/>
      <c r="D14" s="6"/>
      <c r="E14" s="6"/>
      <c r="F14" s="46" t="s">
        <v>5</v>
      </c>
      <c r="G14" s="35" t="s">
        <v>73</v>
      </c>
      <c r="H14" s="47">
        <v>6</v>
      </c>
      <c r="I14" s="106" t="s">
        <v>28</v>
      </c>
      <c r="J14" s="106" t="s">
        <v>28</v>
      </c>
      <c r="K14" s="48" t="s">
        <v>29</v>
      </c>
      <c r="L14" s="49"/>
      <c r="M14" s="49"/>
      <c r="N14" s="49"/>
      <c r="O14" s="49"/>
      <c r="P14" s="49"/>
      <c r="Q14" s="49"/>
      <c r="R14" s="49"/>
      <c r="S14" s="49"/>
      <c r="T14" s="49"/>
      <c r="U14" s="123"/>
      <c r="V14" s="107"/>
      <c r="W14" s="49"/>
      <c r="X14" s="49"/>
      <c r="Y14" s="49"/>
      <c r="Z14" s="49"/>
      <c r="AA14" s="49"/>
      <c r="AB14" s="49"/>
      <c r="AC14" s="49"/>
      <c r="AD14" s="49"/>
      <c r="AE14" s="49"/>
      <c r="AF14" s="123"/>
      <c r="AG14" s="107"/>
      <c r="AH14" s="49"/>
      <c r="AI14" s="49"/>
      <c r="AJ14" s="49"/>
      <c r="AK14" s="49"/>
      <c r="AL14" s="49"/>
      <c r="AM14" s="49"/>
      <c r="AN14" s="49"/>
      <c r="AO14" s="49"/>
      <c r="AP14" s="49"/>
      <c r="AQ14" s="123"/>
      <c r="AR14" s="107"/>
    </row>
    <row r="15" spans="2:49" s="10" customFormat="1" ht="15.75" thickBot="1" x14ac:dyDescent="0.3">
      <c r="B15" s="15"/>
      <c r="C15" s="8"/>
      <c r="D15" s="9"/>
      <c r="E15" s="9"/>
      <c r="F15" s="50"/>
      <c r="G15" s="44"/>
      <c r="H15" s="51"/>
      <c r="I15" s="108"/>
      <c r="J15" s="108"/>
      <c r="K15" s="52"/>
      <c r="L15" s="50"/>
      <c r="M15" s="50"/>
      <c r="N15" s="50"/>
      <c r="O15" s="50"/>
      <c r="P15" s="50"/>
      <c r="Q15" s="50"/>
      <c r="R15" s="50"/>
      <c r="S15" s="50"/>
      <c r="T15" s="50"/>
      <c r="U15" s="124"/>
      <c r="V15" s="110"/>
      <c r="W15" s="50"/>
      <c r="X15" s="50"/>
      <c r="Y15" s="50"/>
      <c r="Z15" s="50"/>
      <c r="AA15" s="50"/>
      <c r="AB15" s="50"/>
      <c r="AC15" s="50"/>
      <c r="AD15" s="50"/>
      <c r="AE15" s="50"/>
      <c r="AF15" s="124"/>
      <c r="AG15" s="110"/>
      <c r="AH15" s="50"/>
      <c r="AI15" s="50"/>
      <c r="AJ15" s="50"/>
      <c r="AK15" s="50"/>
      <c r="AL15" s="50"/>
      <c r="AM15" s="50"/>
      <c r="AN15" s="50"/>
      <c r="AO15" s="50"/>
      <c r="AP15" s="50"/>
      <c r="AQ15" s="124"/>
      <c r="AR15" s="110"/>
      <c r="AS15" s="17"/>
      <c r="AT15" s="17"/>
      <c r="AU15" s="17"/>
      <c r="AV15" s="17"/>
      <c r="AW15" s="17"/>
    </row>
    <row r="16" spans="2:49" x14ac:dyDescent="0.25">
      <c r="B16" s="16"/>
      <c r="C16" s="5" t="s">
        <v>9</v>
      </c>
      <c r="D16" s="6"/>
      <c r="E16" s="6"/>
      <c r="F16" s="46" t="s">
        <v>1</v>
      </c>
      <c r="G16" s="35" t="s">
        <v>73</v>
      </c>
      <c r="H16" s="47">
        <v>1</v>
      </c>
      <c r="I16" s="106" t="s">
        <v>28</v>
      </c>
      <c r="J16" s="106" t="s">
        <v>28</v>
      </c>
      <c r="K16" s="48" t="s">
        <v>29</v>
      </c>
      <c r="L16" s="49"/>
      <c r="M16" s="49"/>
      <c r="N16" s="49"/>
      <c r="O16" s="49"/>
      <c r="P16" s="49"/>
      <c r="Q16" s="49"/>
      <c r="R16" s="49"/>
      <c r="S16" s="49"/>
      <c r="T16" s="49"/>
      <c r="U16" s="123"/>
      <c r="V16" s="107"/>
      <c r="W16" s="49"/>
      <c r="X16" s="49"/>
      <c r="Y16" s="49"/>
      <c r="Z16" s="49"/>
      <c r="AA16" s="49"/>
      <c r="AB16" s="49"/>
      <c r="AC16" s="49"/>
      <c r="AD16" s="49"/>
      <c r="AE16" s="49"/>
      <c r="AF16" s="123"/>
      <c r="AG16" s="107"/>
      <c r="AH16" s="49"/>
      <c r="AI16" s="49"/>
      <c r="AJ16" s="49"/>
      <c r="AK16" s="49"/>
      <c r="AL16" s="49"/>
      <c r="AM16" s="49"/>
      <c r="AN16" s="49"/>
      <c r="AO16" s="49"/>
      <c r="AP16" s="49"/>
      <c r="AQ16" s="123"/>
      <c r="AR16" s="107"/>
    </row>
    <row r="17" spans="1:49" x14ac:dyDescent="0.25">
      <c r="B17" s="16"/>
      <c r="C17" s="5"/>
      <c r="D17" s="6"/>
      <c r="E17" s="6"/>
      <c r="F17" s="46" t="s">
        <v>32</v>
      </c>
      <c r="G17" s="35" t="s">
        <v>73</v>
      </c>
      <c r="H17" s="47">
        <v>2</v>
      </c>
      <c r="I17" s="106" t="s">
        <v>28</v>
      </c>
      <c r="J17" s="106" t="s">
        <v>28</v>
      </c>
      <c r="K17" s="48" t="s">
        <v>29</v>
      </c>
      <c r="L17" s="49"/>
      <c r="M17" s="49"/>
      <c r="N17" s="49"/>
      <c r="O17" s="49"/>
      <c r="P17" s="49"/>
      <c r="Q17" s="49"/>
      <c r="R17" s="49"/>
      <c r="S17" s="49"/>
      <c r="T17" s="49"/>
      <c r="U17" s="123"/>
      <c r="V17" s="107"/>
      <c r="W17" s="49"/>
      <c r="X17" s="49"/>
      <c r="Y17" s="49"/>
      <c r="Z17" s="49"/>
      <c r="AA17" s="49"/>
      <c r="AB17" s="49"/>
      <c r="AC17" s="49"/>
      <c r="AD17" s="49"/>
      <c r="AE17" s="49"/>
      <c r="AF17" s="123"/>
      <c r="AG17" s="107"/>
      <c r="AH17" s="49"/>
      <c r="AI17" s="49"/>
      <c r="AJ17" s="49"/>
      <c r="AK17" s="49"/>
      <c r="AL17" s="49"/>
      <c r="AM17" s="49"/>
      <c r="AN17" s="49"/>
      <c r="AO17" s="49"/>
      <c r="AP17" s="49"/>
      <c r="AQ17" s="123"/>
      <c r="AR17" s="107"/>
    </row>
    <row r="18" spans="1:49" x14ac:dyDescent="0.25">
      <c r="B18" s="16"/>
      <c r="C18" s="5"/>
      <c r="D18" s="6"/>
      <c r="E18" s="6"/>
      <c r="F18" s="46" t="s">
        <v>2</v>
      </c>
      <c r="G18" s="35" t="s">
        <v>73</v>
      </c>
      <c r="H18" s="47">
        <v>4</v>
      </c>
      <c r="I18" s="107">
        <f t="shared" ref="I18" si="7">U18+AF18+AQ18</f>
        <v>0.62745098039215685</v>
      </c>
      <c r="J18" s="107">
        <f>V18+AG18+AR18</f>
        <v>0.71241830065359468</v>
      </c>
      <c r="K18" s="48">
        <v>153</v>
      </c>
      <c r="L18" s="49"/>
      <c r="M18" s="49"/>
      <c r="N18" s="49">
        <v>0</v>
      </c>
      <c r="O18" s="49">
        <v>8</v>
      </c>
      <c r="P18" s="49">
        <v>26</v>
      </c>
      <c r="Q18" s="49">
        <v>28</v>
      </c>
      <c r="R18" s="49">
        <v>13</v>
      </c>
      <c r="S18" s="49">
        <v>3</v>
      </c>
      <c r="T18" s="49">
        <v>0</v>
      </c>
      <c r="U18" s="123">
        <f t="shared" ref="U18" si="8">(N18+O18+P18+Q18+R18) /K18</f>
        <v>0.49019607843137253</v>
      </c>
      <c r="V18" s="107">
        <f t="shared" ref="V18" si="9">(N18+O18+P18+Q18+R18+S18+T18)/K18</f>
        <v>0.50980392156862742</v>
      </c>
      <c r="W18" s="49"/>
      <c r="X18" s="49"/>
      <c r="Y18" s="49">
        <v>0</v>
      </c>
      <c r="Z18" s="49">
        <v>0</v>
      </c>
      <c r="AA18" s="49">
        <v>0</v>
      </c>
      <c r="AB18" s="49">
        <v>5</v>
      </c>
      <c r="AC18" s="49">
        <v>5</v>
      </c>
      <c r="AD18" s="49">
        <v>6</v>
      </c>
      <c r="AE18" s="49">
        <v>3</v>
      </c>
      <c r="AF18" s="123">
        <f t="shared" ref="AF18" si="10">(Y18+Z18+AA18+AB18+AC18) /K18</f>
        <v>6.535947712418301E-2</v>
      </c>
      <c r="AG18" s="107">
        <f t="shared" ref="AG18" si="11">(Y18+Z18+AA18+AB18+AC18+AD18+AE18)/K18</f>
        <v>0.12418300653594772</v>
      </c>
      <c r="AH18" s="49"/>
      <c r="AI18" s="49"/>
      <c r="AJ18" s="49">
        <v>1</v>
      </c>
      <c r="AK18" s="49">
        <v>1</v>
      </c>
      <c r="AL18" s="49">
        <v>4</v>
      </c>
      <c r="AM18" s="49">
        <v>2</v>
      </c>
      <c r="AN18" s="49">
        <v>3</v>
      </c>
      <c r="AO18" s="49">
        <v>0</v>
      </c>
      <c r="AP18" s="49">
        <v>1</v>
      </c>
      <c r="AQ18" s="123">
        <f t="shared" ref="AQ18" si="12">(AJ18+AK18+AL18+AM18+AN18) /K18</f>
        <v>7.1895424836601302E-2</v>
      </c>
      <c r="AR18" s="107">
        <f t="shared" ref="AR18" si="13">(AJ18+AK18+AL18+AM18+AN18+AO18+AP18)/K18</f>
        <v>7.8431372549019607E-2</v>
      </c>
    </row>
    <row r="19" spans="1:49" x14ac:dyDescent="0.25">
      <c r="B19" s="16"/>
      <c r="C19" s="5"/>
      <c r="D19" s="6"/>
      <c r="E19" s="6"/>
      <c r="F19" s="46" t="s">
        <v>4</v>
      </c>
      <c r="G19" s="35" t="s">
        <v>73</v>
      </c>
      <c r="H19" s="47">
        <v>3</v>
      </c>
      <c r="I19" s="106" t="s">
        <v>28</v>
      </c>
      <c r="J19" s="106" t="s">
        <v>28</v>
      </c>
      <c r="K19" s="53" t="s">
        <v>29</v>
      </c>
      <c r="L19" s="49"/>
      <c r="M19" s="49"/>
      <c r="N19" s="49"/>
      <c r="O19" s="49"/>
      <c r="P19" s="49"/>
      <c r="Q19" s="49"/>
      <c r="R19" s="49"/>
      <c r="S19" s="49"/>
      <c r="T19" s="49"/>
      <c r="U19" s="123"/>
      <c r="V19" s="107"/>
      <c r="W19" s="49"/>
      <c r="X19" s="49"/>
      <c r="Y19" s="49"/>
      <c r="Z19" s="49"/>
      <c r="AA19" s="49"/>
      <c r="AB19" s="49"/>
      <c r="AC19" s="49"/>
      <c r="AD19" s="49"/>
      <c r="AE19" s="49"/>
      <c r="AF19" s="123"/>
      <c r="AG19" s="107"/>
      <c r="AH19" s="49"/>
      <c r="AI19" s="49"/>
      <c r="AJ19" s="49"/>
      <c r="AK19" s="49"/>
      <c r="AL19" s="49"/>
      <c r="AM19" s="49"/>
      <c r="AN19" s="49"/>
      <c r="AO19" s="49"/>
      <c r="AP19" s="49"/>
      <c r="AQ19" s="123"/>
      <c r="AR19" s="107"/>
    </row>
    <row r="20" spans="1:49" x14ac:dyDescent="0.25">
      <c r="B20" s="16"/>
      <c r="C20" s="5"/>
      <c r="D20" s="6"/>
      <c r="E20" s="6"/>
      <c r="F20" s="46" t="s">
        <v>5</v>
      </c>
      <c r="G20" s="35" t="s">
        <v>73</v>
      </c>
      <c r="H20" s="47">
        <v>6</v>
      </c>
      <c r="I20" s="106" t="s">
        <v>28</v>
      </c>
      <c r="J20" s="106" t="s">
        <v>28</v>
      </c>
      <c r="K20" s="53" t="s">
        <v>29</v>
      </c>
      <c r="L20" s="49"/>
      <c r="M20" s="49"/>
      <c r="N20" s="49"/>
      <c r="O20" s="49"/>
      <c r="P20" s="49"/>
      <c r="Q20" s="49"/>
      <c r="R20" s="49"/>
      <c r="S20" s="49"/>
      <c r="T20" s="49"/>
      <c r="U20" s="123"/>
      <c r="V20" s="107"/>
      <c r="W20" s="49"/>
      <c r="X20" s="49"/>
      <c r="Y20" s="49"/>
      <c r="Z20" s="49"/>
      <c r="AA20" s="49"/>
      <c r="AB20" s="49"/>
      <c r="AC20" s="49"/>
      <c r="AD20" s="49"/>
      <c r="AE20" s="49"/>
      <c r="AF20" s="123"/>
      <c r="AG20" s="107"/>
      <c r="AH20" s="49"/>
      <c r="AI20" s="49"/>
      <c r="AJ20" s="49"/>
      <c r="AK20" s="49"/>
      <c r="AL20" s="49"/>
      <c r="AM20" s="49"/>
      <c r="AN20" s="49"/>
      <c r="AO20" s="49"/>
      <c r="AP20" s="49"/>
      <c r="AQ20" s="123"/>
      <c r="AR20" s="107"/>
    </row>
    <row r="21" spans="1:49" s="10" customFormat="1" ht="15.75" thickBot="1" x14ac:dyDescent="0.3">
      <c r="B21" s="15"/>
      <c r="C21" s="8"/>
      <c r="D21" s="9"/>
      <c r="E21" s="9"/>
      <c r="F21" s="50"/>
      <c r="G21" s="44"/>
      <c r="H21" s="51"/>
      <c r="I21" s="108"/>
      <c r="J21" s="108"/>
      <c r="K21" s="52"/>
      <c r="L21" s="50"/>
      <c r="M21" s="50"/>
      <c r="N21" s="50"/>
      <c r="O21" s="50"/>
      <c r="P21" s="50"/>
      <c r="Q21" s="50"/>
      <c r="R21" s="50"/>
      <c r="S21" s="50"/>
      <c r="T21" s="50"/>
      <c r="U21" s="124"/>
      <c r="V21" s="110"/>
      <c r="W21" s="50"/>
      <c r="X21" s="50"/>
      <c r="Y21" s="50"/>
      <c r="Z21" s="50"/>
      <c r="AA21" s="50"/>
      <c r="AB21" s="50"/>
      <c r="AC21" s="50"/>
      <c r="AD21" s="50"/>
      <c r="AE21" s="50"/>
      <c r="AF21" s="124"/>
      <c r="AG21" s="110"/>
      <c r="AH21" s="50"/>
      <c r="AI21" s="50"/>
      <c r="AJ21" s="50"/>
      <c r="AK21" s="50"/>
      <c r="AL21" s="50"/>
      <c r="AM21" s="50"/>
      <c r="AN21" s="50"/>
      <c r="AO21" s="50"/>
      <c r="AP21" s="50"/>
      <c r="AQ21" s="124"/>
      <c r="AR21" s="110"/>
      <c r="AS21" s="17"/>
      <c r="AT21" s="17"/>
      <c r="AU21" s="17"/>
      <c r="AV21" s="17"/>
      <c r="AW21" s="17"/>
    </row>
    <row r="22" spans="1:49" x14ac:dyDescent="0.25">
      <c r="B22" s="16"/>
      <c r="C22" s="5" t="s">
        <v>0</v>
      </c>
      <c r="D22" s="6"/>
      <c r="E22" s="6"/>
      <c r="F22" s="46" t="s">
        <v>1</v>
      </c>
      <c r="G22" s="35" t="s">
        <v>73</v>
      </c>
      <c r="H22" s="47">
        <v>1</v>
      </c>
      <c r="I22" s="107">
        <f t="shared" ref="I22:I23" si="14">U22+AF22+AQ22</f>
        <v>0.29508196721311475</v>
      </c>
      <c r="J22" s="107">
        <f t="shared" ref="J22:J23" si="15">V22+AG22+AR22</f>
        <v>0.39344262295081972</v>
      </c>
      <c r="K22" s="48">
        <v>61</v>
      </c>
      <c r="L22" s="49"/>
      <c r="M22" s="49"/>
      <c r="N22" s="49"/>
      <c r="O22" s="49"/>
      <c r="P22" s="49"/>
      <c r="Q22" s="49">
        <v>3</v>
      </c>
      <c r="R22" s="49">
        <v>14</v>
      </c>
      <c r="S22" s="49">
        <v>2</v>
      </c>
      <c r="T22" s="49">
        <v>3</v>
      </c>
      <c r="U22" s="123">
        <f t="shared" ref="U22" si="16">(Q22+R22)/K22</f>
        <v>0.27868852459016391</v>
      </c>
      <c r="V22" s="107">
        <f t="shared" ref="V22" si="17">(Q22+R22+S22+T22)/K22</f>
        <v>0.36065573770491804</v>
      </c>
      <c r="W22" s="49"/>
      <c r="X22" s="49"/>
      <c r="Y22" s="49"/>
      <c r="Z22" s="49"/>
      <c r="AA22" s="49"/>
      <c r="AB22" s="49">
        <v>1</v>
      </c>
      <c r="AC22" s="49">
        <v>0</v>
      </c>
      <c r="AD22" s="49">
        <v>0</v>
      </c>
      <c r="AE22" s="49">
        <v>0</v>
      </c>
      <c r="AF22" s="123">
        <f t="shared" ref="AF22" si="18">(AB22+AC22)/K22</f>
        <v>1.6393442622950821E-2</v>
      </c>
      <c r="AG22" s="107">
        <f t="shared" ref="AG22" si="19">(AB22+AC22+AD22+AE22)/K22</f>
        <v>1.6393442622950821E-2</v>
      </c>
      <c r="AH22" s="49"/>
      <c r="AI22" s="49"/>
      <c r="AJ22" s="49"/>
      <c r="AK22" s="49"/>
      <c r="AL22" s="49"/>
      <c r="AM22" s="49">
        <v>0</v>
      </c>
      <c r="AN22" s="49">
        <v>0</v>
      </c>
      <c r="AO22" s="49">
        <v>0</v>
      </c>
      <c r="AP22" s="49">
        <v>1</v>
      </c>
      <c r="AQ22" s="123">
        <f t="shared" ref="AQ22" si="20">(AM22+AN22)/K22</f>
        <v>0</v>
      </c>
      <c r="AR22" s="107">
        <f t="shared" ref="AR22" si="21">(AM22+AN22+AO22+AP22)/K22</f>
        <v>1.6393442622950821E-2</v>
      </c>
    </row>
    <row r="23" spans="1:49" x14ac:dyDescent="0.25">
      <c r="B23" s="16"/>
      <c r="C23" s="5"/>
      <c r="D23" s="6"/>
      <c r="E23" s="6"/>
      <c r="F23" s="46" t="s">
        <v>32</v>
      </c>
      <c r="G23" s="35" t="s">
        <v>73</v>
      </c>
      <c r="H23" s="47">
        <v>2</v>
      </c>
      <c r="I23" s="107">
        <f t="shared" si="14"/>
        <v>0.88495575221238942</v>
      </c>
      <c r="J23" s="107">
        <f t="shared" si="15"/>
        <v>0.90265486725663713</v>
      </c>
      <c r="K23" s="48">
        <v>113</v>
      </c>
      <c r="L23" s="49"/>
      <c r="M23" s="49"/>
      <c r="N23" s="49"/>
      <c r="O23" s="49"/>
      <c r="P23" s="54">
        <v>1</v>
      </c>
      <c r="Q23" s="54">
        <v>78</v>
      </c>
      <c r="R23" s="54">
        <v>20</v>
      </c>
      <c r="S23" s="54">
        <v>2</v>
      </c>
      <c r="T23" s="54">
        <v>0</v>
      </c>
      <c r="U23" s="123">
        <f t="shared" ref="U23" si="22">(P23+Q23+R23)/K23</f>
        <v>0.87610619469026552</v>
      </c>
      <c r="V23" s="107">
        <f t="shared" ref="V23" si="23">(P23+Q23+R23+S23+T23)/K23</f>
        <v>0.89380530973451322</v>
      </c>
      <c r="W23" s="49"/>
      <c r="X23" s="49"/>
      <c r="Y23" s="49"/>
      <c r="Z23" s="49"/>
      <c r="AA23" s="49">
        <v>0</v>
      </c>
      <c r="AB23" s="49">
        <v>0</v>
      </c>
      <c r="AC23" s="49">
        <v>0</v>
      </c>
      <c r="AD23" s="49">
        <v>0</v>
      </c>
      <c r="AE23" s="49">
        <v>0</v>
      </c>
      <c r="AF23" s="123">
        <f t="shared" ref="AF23" si="24">(AA23+AB23+AC23)/K23</f>
        <v>0</v>
      </c>
      <c r="AG23" s="107">
        <f t="shared" ref="AG23" si="25">(AA23+AB23+AC23+AD23+AE23)/K23</f>
        <v>0</v>
      </c>
      <c r="AH23" s="49"/>
      <c r="AI23" s="49"/>
      <c r="AJ23" s="49"/>
      <c r="AK23" s="49"/>
      <c r="AL23" s="49">
        <v>0</v>
      </c>
      <c r="AM23" s="49">
        <v>0</v>
      </c>
      <c r="AN23" s="49">
        <v>1</v>
      </c>
      <c r="AO23" s="49">
        <v>0</v>
      </c>
      <c r="AP23" s="49">
        <v>0</v>
      </c>
      <c r="AQ23" s="123">
        <f t="shared" ref="AQ23" si="26">(AL23+AM23+AN23)/K23</f>
        <v>8.8495575221238937E-3</v>
      </c>
      <c r="AR23" s="107">
        <f t="shared" ref="AR23" si="27">(AL23+AM23+AN23+AO23+AP23)/K23</f>
        <v>8.8495575221238937E-3</v>
      </c>
    </row>
    <row r="24" spans="1:49" x14ac:dyDescent="0.25">
      <c r="B24" s="16"/>
      <c r="C24" s="5"/>
      <c r="D24" s="6"/>
      <c r="E24" s="6"/>
      <c r="F24" s="46" t="s">
        <v>2</v>
      </c>
      <c r="G24" s="35" t="s">
        <v>73</v>
      </c>
      <c r="H24" s="47">
        <v>4</v>
      </c>
      <c r="I24" s="107">
        <f t="shared" ref="I24" si="28">U24+AF24+AQ24</f>
        <v>0.45297029702970298</v>
      </c>
      <c r="J24" s="107">
        <f>V24+AG24+AR24</f>
        <v>0.51113861386138615</v>
      </c>
      <c r="K24" s="48">
        <v>808</v>
      </c>
      <c r="L24" s="49"/>
      <c r="M24" s="49"/>
      <c r="N24" s="54">
        <v>25</v>
      </c>
      <c r="O24" s="54">
        <v>123</v>
      </c>
      <c r="P24" s="54">
        <v>94</v>
      </c>
      <c r="Q24" s="54">
        <v>72</v>
      </c>
      <c r="R24" s="54">
        <v>34</v>
      </c>
      <c r="S24" s="54">
        <v>27</v>
      </c>
      <c r="T24" s="54">
        <v>15</v>
      </c>
      <c r="U24" s="123">
        <f t="shared" ref="U24" si="29">(N24+O24+P24+Q24+R24) /K24</f>
        <v>0.43069306930693069</v>
      </c>
      <c r="V24" s="107">
        <f t="shared" ref="V24" si="30">(N24+O24+P24+Q24+R24+S24+T24)/K24</f>
        <v>0.48267326732673266</v>
      </c>
      <c r="W24" s="49"/>
      <c r="X24" s="49"/>
      <c r="Y24" s="49">
        <v>0</v>
      </c>
      <c r="Z24" s="49">
        <v>1</v>
      </c>
      <c r="AA24" s="49">
        <v>1</v>
      </c>
      <c r="AB24" s="49">
        <v>4</v>
      </c>
      <c r="AC24" s="49">
        <v>1</v>
      </c>
      <c r="AD24" s="49">
        <v>0</v>
      </c>
      <c r="AE24" s="49">
        <v>1</v>
      </c>
      <c r="AF24" s="123">
        <f t="shared" ref="AF24" si="31">(Y24+Z24+AA24+AB24+AC24) /K24</f>
        <v>8.6633663366336641E-3</v>
      </c>
      <c r="AG24" s="107">
        <f t="shared" ref="AG24" si="32">(Y24+Z24+AA24+AB24+AC24+AD24+AE24)/K24</f>
        <v>9.9009900990099011E-3</v>
      </c>
      <c r="AH24" s="49"/>
      <c r="AI24" s="49"/>
      <c r="AJ24" s="49">
        <v>0</v>
      </c>
      <c r="AK24" s="49">
        <v>3</v>
      </c>
      <c r="AL24" s="49">
        <v>3</v>
      </c>
      <c r="AM24" s="49">
        <v>2</v>
      </c>
      <c r="AN24" s="49">
        <v>3</v>
      </c>
      <c r="AO24" s="49">
        <v>2</v>
      </c>
      <c r="AP24" s="49">
        <v>2</v>
      </c>
      <c r="AQ24" s="123">
        <f t="shared" ref="AQ24" si="33">(AJ24+AK24+AL24+AM24+AN24) /K24</f>
        <v>1.3613861386138614E-2</v>
      </c>
      <c r="AR24" s="107">
        <f t="shared" ref="AR24" si="34">(AJ24+AK24+AL24+AM24+AN24+AO24+AP24)/K24</f>
        <v>1.8564356435643563E-2</v>
      </c>
    </row>
    <row r="25" spans="1:49" x14ac:dyDescent="0.25">
      <c r="B25" s="16"/>
      <c r="C25" s="5"/>
      <c r="D25" s="6"/>
      <c r="E25" s="6"/>
      <c r="F25" s="46" t="s">
        <v>4</v>
      </c>
      <c r="G25" s="35" t="s">
        <v>73</v>
      </c>
      <c r="H25" s="47">
        <v>3</v>
      </c>
      <c r="I25" s="107">
        <f t="shared" ref="I25" si="35">U25+AF25+AQ25</f>
        <v>0.50856164383561642</v>
      </c>
      <c r="J25" s="107">
        <f t="shared" ref="J25" si="36">V25+AG25+AR25</f>
        <v>0.7654109589041096</v>
      </c>
      <c r="K25" s="53">
        <v>584</v>
      </c>
      <c r="L25" s="49"/>
      <c r="M25" s="49"/>
      <c r="N25" s="49"/>
      <c r="O25" s="54">
        <v>0</v>
      </c>
      <c r="P25" s="54">
        <v>44</v>
      </c>
      <c r="Q25" s="54">
        <v>96</v>
      </c>
      <c r="R25" s="54">
        <v>148</v>
      </c>
      <c r="S25" s="54">
        <v>108</v>
      </c>
      <c r="T25" s="54">
        <v>39</v>
      </c>
      <c r="U25" s="123">
        <f t="shared" ref="U25" si="37">(O25+P25+Q25+R25) /K25</f>
        <v>0.49315068493150682</v>
      </c>
      <c r="V25" s="107">
        <f t="shared" ref="V25" si="38">(O25+P25+Q25+R25+S25+T25)/K25</f>
        <v>0.74486301369863017</v>
      </c>
      <c r="W25" s="49"/>
      <c r="X25" s="49"/>
      <c r="Y25" s="49"/>
      <c r="Z25" s="49">
        <v>2</v>
      </c>
      <c r="AA25" s="49">
        <v>0</v>
      </c>
      <c r="AB25" s="49">
        <v>0</v>
      </c>
      <c r="AC25" s="49">
        <v>0</v>
      </c>
      <c r="AD25" s="49">
        <v>0</v>
      </c>
      <c r="AE25" s="49">
        <v>0</v>
      </c>
      <c r="AF25" s="123">
        <f t="shared" ref="AF25" si="39">(Z25+AA25+AB25+AC25)/K25</f>
        <v>3.4246575342465752E-3</v>
      </c>
      <c r="AG25" s="107">
        <f t="shared" ref="AG25" si="40">(Z25+AA25+AB25+AC25+AD25+AE25)/K25</f>
        <v>3.4246575342465752E-3</v>
      </c>
      <c r="AH25" s="49"/>
      <c r="AI25" s="49"/>
      <c r="AJ25" s="49"/>
      <c r="AK25" s="49">
        <v>2</v>
      </c>
      <c r="AL25" s="49">
        <v>1</v>
      </c>
      <c r="AM25" s="49">
        <v>1</v>
      </c>
      <c r="AN25" s="49">
        <v>3</v>
      </c>
      <c r="AO25" s="49">
        <v>2</v>
      </c>
      <c r="AP25" s="49">
        <v>1</v>
      </c>
      <c r="AQ25" s="123">
        <f t="shared" ref="AQ25" si="41">(AK25+AL25+AM25+AN25)/K25</f>
        <v>1.1986301369863013E-2</v>
      </c>
      <c r="AR25" s="107">
        <f t="shared" ref="AR25" si="42">(AK25+AL25+AM25+AN25+AO25+AP25)/K25</f>
        <v>1.7123287671232876E-2</v>
      </c>
    </row>
    <row r="26" spans="1:49" x14ac:dyDescent="0.25">
      <c r="B26" s="16"/>
      <c r="C26" s="5"/>
      <c r="D26" s="6"/>
      <c r="E26" s="6"/>
      <c r="F26" s="46" t="s">
        <v>5</v>
      </c>
      <c r="G26" s="35" t="s">
        <v>73</v>
      </c>
      <c r="H26" s="47">
        <v>6</v>
      </c>
      <c r="I26" s="106"/>
      <c r="J26" s="106"/>
      <c r="K26" s="48"/>
      <c r="L26" s="49"/>
      <c r="M26" s="49"/>
      <c r="N26" s="49"/>
      <c r="O26" s="49"/>
      <c r="P26" s="49"/>
      <c r="Q26" s="49"/>
      <c r="R26" s="49"/>
      <c r="S26" s="49"/>
      <c r="T26" s="49"/>
      <c r="U26" s="123"/>
      <c r="V26" s="107"/>
      <c r="W26" s="49"/>
      <c r="X26" s="49"/>
      <c r="Y26" s="49"/>
      <c r="Z26" s="49"/>
      <c r="AA26" s="49"/>
      <c r="AB26" s="49"/>
      <c r="AC26" s="49"/>
      <c r="AD26" s="49"/>
      <c r="AE26" s="49"/>
      <c r="AF26" s="123"/>
      <c r="AG26" s="107"/>
      <c r="AH26" s="49"/>
      <c r="AI26" s="49"/>
      <c r="AJ26" s="49"/>
      <c r="AK26" s="49"/>
      <c r="AL26" s="49"/>
      <c r="AM26" s="49"/>
      <c r="AN26" s="49"/>
      <c r="AO26" s="49"/>
      <c r="AP26" s="49"/>
      <c r="AQ26" s="123"/>
      <c r="AR26" s="107"/>
    </row>
    <row r="27" spans="1:49" ht="15.75" thickBot="1" x14ac:dyDescent="0.3">
      <c r="B27" s="16"/>
      <c r="C27" s="5"/>
      <c r="D27" s="6"/>
      <c r="E27" s="6"/>
      <c r="F27" s="46"/>
      <c r="G27" s="44"/>
      <c r="H27" s="47"/>
      <c r="I27" s="108"/>
      <c r="J27" s="108"/>
      <c r="K27" s="52"/>
      <c r="L27" s="50"/>
      <c r="M27" s="50"/>
      <c r="N27" s="50"/>
      <c r="O27" s="50"/>
      <c r="P27" s="50"/>
      <c r="Q27" s="50"/>
      <c r="R27" s="50"/>
      <c r="S27" s="50"/>
      <c r="T27" s="50"/>
      <c r="U27" s="124"/>
      <c r="V27" s="110"/>
      <c r="W27" s="50"/>
      <c r="X27" s="50"/>
      <c r="Y27" s="50"/>
      <c r="Z27" s="50"/>
      <c r="AA27" s="50"/>
      <c r="AB27" s="50"/>
      <c r="AC27" s="50"/>
      <c r="AD27" s="50"/>
      <c r="AE27" s="50"/>
      <c r="AF27" s="124"/>
      <c r="AG27" s="110"/>
      <c r="AH27" s="50"/>
      <c r="AI27" s="50"/>
      <c r="AJ27" s="50"/>
      <c r="AK27" s="50"/>
      <c r="AL27" s="50"/>
      <c r="AM27" s="50"/>
      <c r="AN27" s="50"/>
      <c r="AO27" s="50"/>
      <c r="AP27" s="50"/>
      <c r="AQ27" s="124"/>
      <c r="AR27" s="110"/>
    </row>
    <row r="28" spans="1:49" s="23" customFormat="1" x14ac:dyDescent="0.25">
      <c r="B28" s="22"/>
      <c r="C28" s="58" t="s">
        <v>10</v>
      </c>
      <c r="D28" s="59"/>
      <c r="E28" s="59"/>
      <c r="F28" s="60" t="s">
        <v>1</v>
      </c>
      <c r="G28" s="35" t="s">
        <v>73</v>
      </c>
      <c r="H28" s="61">
        <v>1</v>
      </c>
      <c r="I28" s="107">
        <f t="shared" ref="I28:J28" si="43">U28+AF28+AQ28</f>
        <v>0.80535966149506344</v>
      </c>
      <c r="J28" s="107">
        <f t="shared" si="43"/>
        <v>0.82228490832157963</v>
      </c>
      <c r="K28" s="48">
        <v>709</v>
      </c>
      <c r="L28" s="49"/>
      <c r="M28" s="49"/>
      <c r="N28" s="49"/>
      <c r="O28" s="49"/>
      <c r="P28" s="49"/>
      <c r="Q28" s="49">
        <v>417</v>
      </c>
      <c r="R28" s="49">
        <v>151</v>
      </c>
      <c r="S28" s="49">
        <v>6</v>
      </c>
      <c r="T28" s="49">
        <v>3</v>
      </c>
      <c r="U28" s="123">
        <f t="shared" ref="U28" si="44">(Q28+R28)/K28</f>
        <v>0.80112834978843439</v>
      </c>
      <c r="V28" s="107">
        <f t="shared" ref="V28" si="45">(Q28+R28+S28+T28)/K28</f>
        <v>0.81382228490832154</v>
      </c>
      <c r="W28" s="49"/>
      <c r="X28" s="49"/>
      <c r="Y28" s="49"/>
      <c r="Z28" s="49"/>
      <c r="AA28" s="49"/>
      <c r="AB28" s="49">
        <v>0</v>
      </c>
      <c r="AC28" s="49">
        <v>0</v>
      </c>
      <c r="AD28" s="49">
        <v>1</v>
      </c>
      <c r="AE28" s="49">
        <v>0</v>
      </c>
      <c r="AF28" s="123">
        <f t="shared" ref="AF28" si="46">(AB28+AC28)/K28</f>
        <v>0</v>
      </c>
      <c r="AG28" s="107">
        <f t="shared" ref="AG28" si="47">(AB28+AC28+AD28+AE28)/K28</f>
        <v>1.4104372355430183E-3</v>
      </c>
      <c r="AH28" s="49"/>
      <c r="AI28" s="49"/>
      <c r="AJ28" s="49"/>
      <c r="AK28" s="49"/>
      <c r="AL28" s="49"/>
      <c r="AM28" s="49">
        <v>0</v>
      </c>
      <c r="AN28" s="49">
        <v>3</v>
      </c>
      <c r="AO28" s="49">
        <v>1</v>
      </c>
      <c r="AP28" s="49">
        <v>1</v>
      </c>
      <c r="AQ28" s="123">
        <f t="shared" ref="AQ28" si="48">(AM28+AN28)/K28</f>
        <v>4.2313117066290554E-3</v>
      </c>
      <c r="AR28" s="107">
        <f t="shared" ref="AR28" si="49">(AM28+AN28+AO28+AP28)/K28</f>
        <v>7.052186177715092E-3</v>
      </c>
      <c r="AS28" s="33"/>
      <c r="AT28" s="33"/>
      <c r="AU28" s="33"/>
      <c r="AV28" s="33"/>
      <c r="AW28" s="33"/>
    </row>
    <row r="29" spans="1:49" s="23" customFormat="1" x14ac:dyDescent="0.25">
      <c r="B29" s="22"/>
      <c r="C29" s="62"/>
      <c r="D29" s="21"/>
      <c r="E29" s="21"/>
      <c r="F29" s="49" t="s">
        <v>32</v>
      </c>
      <c r="G29" s="35" t="s">
        <v>73</v>
      </c>
      <c r="H29" s="63">
        <v>2</v>
      </c>
      <c r="I29" s="107">
        <v>0.65853658536585369</v>
      </c>
      <c r="J29" s="107">
        <v>0.71646341463414631</v>
      </c>
      <c r="K29" s="48">
        <v>656</v>
      </c>
      <c r="L29" s="49"/>
      <c r="M29" s="49"/>
      <c r="N29" s="49"/>
      <c r="O29" s="49"/>
      <c r="P29" s="49">
        <v>22</v>
      </c>
      <c r="Q29" s="49">
        <v>280</v>
      </c>
      <c r="R29" s="49">
        <v>107</v>
      </c>
      <c r="S29" s="49">
        <v>15</v>
      </c>
      <c r="T29" s="49">
        <v>5</v>
      </c>
      <c r="U29" s="123">
        <v>0.62347560975609762</v>
      </c>
      <c r="V29" s="107">
        <v>0.65396341463414631</v>
      </c>
      <c r="W29" s="49"/>
      <c r="X29" s="49"/>
      <c r="Y29" s="49"/>
      <c r="Z29" s="49"/>
      <c r="AA29" s="49">
        <v>0</v>
      </c>
      <c r="AB29" s="49">
        <v>0</v>
      </c>
      <c r="AC29" s="49">
        <v>9</v>
      </c>
      <c r="AD29" s="49">
        <v>7</v>
      </c>
      <c r="AE29" s="49">
        <v>4</v>
      </c>
      <c r="AF29" s="123">
        <v>1.3719512195121951E-2</v>
      </c>
      <c r="AG29" s="107">
        <v>3.048780487804878E-2</v>
      </c>
      <c r="AH29" s="49"/>
      <c r="AI29" s="49"/>
      <c r="AJ29" s="49"/>
      <c r="AK29" s="49"/>
      <c r="AL29" s="49">
        <v>0</v>
      </c>
      <c r="AM29" s="49">
        <v>9</v>
      </c>
      <c r="AN29" s="49">
        <v>5</v>
      </c>
      <c r="AO29" s="49">
        <v>4</v>
      </c>
      <c r="AP29" s="49">
        <v>3</v>
      </c>
      <c r="AQ29" s="123">
        <v>2.1341463414634148E-2</v>
      </c>
      <c r="AR29" s="107">
        <v>3.201219512195122E-2</v>
      </c>
      <c r="AS29" s="33"/>
      <c r="AT29" s="33"/>
      <c r="AU29" s="33"/>
      <c r="AV29" s="33"/>
      <c r="AW29" s="33"/>
    </row>
    <row r="30" spans="1:49" s="23" customFormat="1" x14ac:dyDescent="0.25">
      <c r="B30" s="22"/>
      <c r="C30" s="62"/>
      <c r="D30" s="21"/>
      <c r="E30" s="21"/>
      <c r="F30" s="49" t="s">
        <v>2</v>
      </c>
      <c r="G30" s="35" t="s">
        <v>73</v>
      </c>
      <c r="H30" s="63">
        <v>4</v>
      </c>
      <c r="I30" s="106" t="s">
        <v>28</v>
      </c>
      <c r="J30" s="106" t="s">
        <v>28</v>
      </c>
      <c r="K30" s="48" t="s">
        <v>29</v>
      </c>
      <c r="L30" s="49"/>
      <c r="M30" s="49"/>
      <c r="N30" s="49"/>
      <c r="O30" s="49"/>
      <c r="P30" s="49"/>
      <c r="Q30" s="49"/>
      <c r="R30" s="49"/>
      <c r="S30" s="49"/>
      <c r="T30" s="49"/>
      <c r="U30" s="123"/>
      <c r="V30" s="107"/>
      <c r="W30" s="49"/>
      <c r="X30" s="49"/>
      <c r="Y30" s="49"/>
      <c r="Z30" s="49"/>
      <c r="AA30" s="49"/>
      <c r="AB30" s="49"/>
      <c r="AC30" s="49"/>
      <c r="AD30" s="49"/>
      <c r="AE30" s="49"/>
      <c r="AF30" s="123"/>
      <c r="AG30" s="107"/>
      <c r="AH30" s="49"/>
      <c r="AI30" s="49"/>
      <c r="AJ30" s="49"/>
      <c r="AK30" s="49"/>
      <c r="AL30" s="49"/>
      <c r="AM30" s="49"/>
      <c r="AN30" s="49"/>
      <c r="AO30" s="49"/>
      <c r="AP30" s="49"/>
      <c r="AQ30" s="123"/>
      <c r="AR30" s="107"/>
      <c r="AS30" s="33"/>
      <c r="AT30" s="33"/>
      <c r="AU30" s="33"/>
      <c r="AV30" s="33"/>
      <c r="AW30" s="33"/>
    </row>
    <row r="31" spans="1:49" x14ac:dyDescent="0.25">
      <c r="B31" s="16"/>
      <c r="C31" s="64"/>
      <c r="D31" s="65"/>
      <c r="E31" s="65"/>
      <c r="F31" s="49" t="s">
        <v>4</v>
      </c>
      <c r="G31" s="35" t="s">
        <v>73</v>
      </c>
      <c r="H31" s="63">
        <v>3</v>
      </c>
      <c r="I31" s="106" t="s">
        <v>28</v>
      </c>
      <c r="J31" s="106" t="s">
        <v>28</v>
      </c>
      <c r="K31" s="48" t="s">
        <v>29</v>
      </c>
      <c r="L31" s="49"/>
      <c r="M31" s="49"/>
      <c r="N31" s="49"/>
      <c r="O31" s="49"/>
      <c r="P31" s="49"/>
      <c r="Q31" s="49"/>
      <c r="R31" s="49"/>
      <c r="S31" s="49"/>
      <c r="T31" s="49"/>
      <c r="U31" s="123"/>
      <c r="V31" s="107"/>
      <c r="W31" s="49"/>
      <c r="X31" s="49"/>
      <c r="Y31" s="49"/>
      <c r="Z31" s="49"/>
      <c r="AA31" s="49"/>
      <c r="AB31" s="49"/>
      <c r="AC31" s="49"/>
      <c r="AD31" s="49"/>
      <c r="AE31" s="49"/>
      <c r="AF31" s="123"/>
      <c r="AG31" s="107"/>
      <c r="AH31" s="49"/>
      <c r="AI31" s="49"/>
      <c r="AJ31" s="49"/>
      <c r="AK31" s="49"/>
      <c r="AL31" s="49"/>
      <c r="AM31" s="49"/>
      <c r="AN31" s="49"/>
      <c r="AO31" s="49"/>
      <c r="AP31" s="49"/>
      <c r="AQ31" s="123"/>
      <c r="AR31" s="107"/>
    </row>
    <row r="32" spans="1:49" s="10" customFormat="1" ht="15.75" thickBot="1" x14ac:dyDescent="0.3">
      <c r="A32" s="17"/>
      <c r="B32" s="16"/>
      <c r="C32" s="64"/>
      <c r="D32" s="65"/>
      <c r="E32" s="65"/>
      <c r="F32" s="49" t="s">
        <v>5</v>
      </c>
      <c r="G32" s="35" t="s">
        <v>73</v>
      </c>
      <c r="H32" s="63">
        <v>6</v>
      </c>
      <c r="I32" s="106"/>
      <c r="J32" s="106"/>
      <c r="K32" s="48"/>
      <c r="L32" s="49"/>
      <c r="M32" s="49"/>
      <c r="N32" s="49"/>
      <c r="O32" s="49"/>
      <c r="P32" s="49"/>
      <c r="Q32" s="49"/>
      <c r="R32" s="49"/>
      <c r="S32" s="49"/>
      <c r="T32" s="49"/>
      <c r="U32" s="123"/>
      <c r="V32" s="107"/>
      <c r="W32" s="49"/>
      <c r="X32" s="49"/>
      <c r="Y32" s="49"/>
      <c r="Z32" s="49"/>
      <c r="AA32" s="49"/>
      <c r="AB32" s="49"/>
      <c r="AC32" s="49"/>
      <c r="AD32" s="49"/>
      <c r="AE32" s="49"/>
      <c r="AF32" s="123"/>
      <c r="AG32" s="107"/>
      <c r="AH32" s="49"/>
      <c r="AI32" s="49"/>
      <c r="AJ32" s="49"/>
      <c r="AK32" s="49"/>
      <c r="AL32" s="49"/>
      <c r="AM32" s="49"/>
      <c r="AN32" s="49"/>
      <c r="AO32" s="49"/>
      <c r="AP32" s="49"/>
      <c r="AQ32" s="123"/>
      <c r="AR32" s="107"/>
      <c r="AS32" s="17"/>
      <c r="AT32" s="17"/>
      <c r="AU32" s="17"/>
      <c r="AV32" s="17"/>
      <c r="AW32" s="17"/>
    </row>
    <row r="33" spans="1:49" s="17" customFormat="1" ht="15.75" thickBot="1" x14ac:dyDescent="0.3">
      <c r="A33" s="10"/>
      <c r="B33" s="15"/>
      <c r="C33" s="8"/>
      <c r="D33" s="9"/>
      <c r="E33" s="9"/>
      <c r="F33" s="50"/>
      <c r="G33" s="44"/>
      <c r="H33" s="51"/>
      <c r="I33" s="108"/>
      <c r="J33" s="108"/>
      <c r="K33" s="52"/>
      <c r="L33" s="50"/>
      <c r="M33" s="50"/>
      <c r="N33" s="50"/>
      <c r="O33" s="50"/>
      <c r="P33" s="50"/>
      <c r="Q33" s="50"/>
      <c r="R33" s="50"/>
      <c r="S33" s="50"/>
      <c r="T33" s="50"/>
      <c r="U33" s="124"/>
      <c r="V33" s="110"/>
      <c r="W33" s="50"/>
      <c r="X33" s="50"/>
      <c r="Y33" s="50"/>
      <c r="Z33" s="50"/>
      <c r="AA33" s="50"/>
      <c r="AB33" s="50"/>
      <c r="AC33" s="50"/>
      <c r="AD33" s="50"/>
      <c r="AE33" s="50"/>
      <c r="AF33" s="124"/>
      <c r="AG33" s="110"/>
      <c r="AH33" s="50"/>
      <c r="AI33" s="50"/>
      <c r="AJ33" s="50"/>
      <c r="AK33" s="50"/>
      <c r="AL33" s="50"/>
      <c r="AM33" s="50"/>
      <c r="AN33" s="50"/>
      <c r="AO33" s="50"/>
      <c r="AP33" s="50"/>
      <c r="AQ33" s="124"/>
      <c r="AR33" s="110"/>
    </row>
    <row r="34" spans="1:49" x14ac:dyDescent="0.25">
      <c r="B34" s="16"/>
      <c r="C34" s="5" t="s">
        <v>11</v>
      </c>
      <c r="D34" s="6"/>
      <c r="E34" s="6"/>
      <c r="F34" s="46" t="s">
        <v>1</v>
      </c>
      <c r="G34" s="35" t="s">
        <v>73</v>
      </c>
      <c r="H34" s="61">
        <v>1</v>
      </c>
      <c r="I34" s="106" t="s">
        <v>28</v>
      </c>
      <c r="J34" s="106" t="s">
        <v>28</v>
      </c>
      <c r="K34" s="48" t="s">
        <v>29</v>
      </c>
      <c r="L34" s="49"/>
      <c r="M34" s="49"/>
      <c r="N34" s="49"/>
      <c r="O34" s="49"/>
      <c r="P34" s="49"/>
      <c r="Q34" s="49"/>
      <c r="R34" s="49"/>
      <c r="S34" s="49"/>
      <c r="T34" s="49"/>
      <c r="U34" s="123"/>
      <c r="V34" s="107"/>
      <c r="W34" s="49"/>
      <c r="X34" s="49"/>
      <c r="Y34" s="49"/>
      <c r="Z34" s="49"/>
      <c r="AA34" s="49"/>
      <c r="AB34" s="49"/>
      <c r="AC34" s="49"/>
      <c r="AD34" s="49"/>
      <c r="AE34" s="49"/>
      <c r="AF34" s="123"/>
      <c r="AG34" s="107"/>
      <c r="AH34" s="49"/>
      <c r="AI34" s="49"/>
      <c r="AJ34" s="49"/>
      <c r="AK34" s="49"/>
      <c r="AL34" s="49"/>
      <c r="AM34" s="49"/>
      <c r="AN34" s="49"/>
      <c r="AO34" s="49"/>
      <c r="AP34" s="49"/>
      <c r="AQ34" s="123"/>
      <c r="AR34" s="107"/>
    </row>
    <row r="35" spans="1:49" x14ac:dyDescent="0.25">
      <c r="B35" s="16"/>
      <c r="C35" s="5"/>
      <c r="D35" s="6"/>
      <c r="E35" s="6"/>
      <c r="F35" s="46" t="s">
        <v>32</v>
      </c>
      <c r="G35" s="35" t="s">
        <v>73</v>
      </c>
      <c r="H35" s="63">
        <v>2</v>
      </c>
      <c r="I35" s="106" t="s">
        <v>28</v>
      </c>
      <c r="J35" s="106" t="s">
        <v>28</v>
      </c>
      <c r="K35" s="48" t="s">
        <v>29</v>
      </c>
      <c r="L35" s="49"/>
      <c r="M35" s="49"/>
      <c r="N35" s="49"/>
      <c r="O35" s="49"/>
      <c r="P35" s="49"/>
      <c r="Q35" s="49"/>
      <c r="R35" s="49"/>
      <c r="S35" s="49"/>
      <c r="T35" s="49"/>
      <c r="U35" s="125"/>
      <c r="V35" s="106"/>
      <c r="W35" s="49"/>
      <c r="X35" s="49"/>
      <c r="Y35" s="49"/>
      <c r="Z35" s="49"/>
      <c r="AA35" s="49"/>
      <c r="AB35" s="49"/>
      <c r="AC35" s="49"/>
      <c r="AD35" s="49"/>
      <c r="AE35" s="49"/>
      <c r="AF35" s="125"/>
      <c r="AG35" s="106"/>
      <c r="AH35" s="49"/>
      <c r="AI35" s="49"/>
      <c r="AJ35" s="49"/>
      <c r="AK35" s="49"/>
      <c r="AL35" s="49"/>
      <c r="AM35" s="49"/>
      <c r="AN35" s="49"/>
      <c r="AO35" s="49"/>
      <c r="AP35" s="49"/>
      <c r="AQ35" s="123"/>
      <c r="AR35" s="107"/>
    </row>
    <row r="36" spans="1:49" x14ac:dyDescent="0.25">
      <c r="B36" s="16"/>
      <c r="C36" s="5"/>
      <c r="D36" s="6"/>
      <c r="E36" s="6"/>
      <c r="F36" s="46" t="s">
        <v>2</v>
      </c>
      <c r="G36" s="35" t="s">
        <v>73</v>
      </c>
      <c r="H36" s="63">
        <v>4</v>
      </c>
      <c r="I36" s="107">
        <f t="shared" ref="I36" si="50">U36+AF36+AQ36</f>
        <v>0.44099378881987583</v>
      </c>
      <c r="J36" s="107">
        <f>V36+AG36+AR36</f>
        <v>0.50310559006211175</v>
      </c>
      <c r="K36" s="48">
        <v>161</v>
      </c>
      <c r="L36" s="49"/>
      <c r="M36" s="49"/>
      <c r="N36" s="49">
        <v>0</v>
      </c>
      <c r="O36" s="49">
        <v>2</v>
      </c>
      <c r="P36" s="49">
        <v>7</v>
      </c>
      <c r="Q36" s="49">
        <v>38</v>
      </c>
      <c r="R36" s="49">
        <v>21</v>
      </c>
      <c r="S36" s="49">
        <v>8</v>
      </c>
      <c r="T36" s="49">
        <v>0</v>
      </c>
      <c r="U36" s="123">
        <f t="shared" ref="U36" si="51">(N36+O36+P36+Q36+R36) /K36</f>
        <v>0.42236024844720499</v>
      </c>
      <c r="V36" s="107">
        <f t="shared" ref="V36" si="52">(N36+O36+P36+Q36+R36+S36+T36)/K36</f>
        <v>0.47204968944099379</v>
      </c>
      <c r="W36" s="49"/>
      <c r="X36" s="49"/>
      <c r="Y36" s="49">
        <v>0</v>
      </c>
      <c r="Z36" s="49">
        <v>0</v>
      </c>
      <c r="AA36" s="49">
        <v>0</v>
      </c>
      <c r="AB36" s="49">
        <v>2</v>
      </c>
      <c r="AC36" s="49">
        <v>0</v>
      </c>
      <c r="AD36" s="49">
        <v>0</v>
      </c>
      <c r="AE36" s="49">
        <v>1</v>
      </c>
      <c r="AF36" s="123">
        <f t="shared" ref="AF36" si="53">(Y36+Z36+AA36+AB36+AC36) /K36</f>
        <v>1.2422360248447204E-2</v>
      </c>
      <c r="AG36" s="107">
        <f t="shared" ref="AG36" si="54">(Y36+Z36+AA36+AB36+AC36+AD36+AE36)/K36</f>
        <v>1.8633540372670808E-2</v>
      </c>
      <c r="AH36" s="49"/>
      <c r="AI36" s="49"/>
      <c r="AJ36" s="49">
        <v>0</v>
      </c>
      <c r="AK36" s="49">
        <v>0</v>
      </c>
      <c r="AL36" s="49">
        <v>0</v>
      </c>
      <c r="AM36" s="49">
        <v>0</v>
      </c>
      <c r="AN36" s="49">
        <v>1</v>
      </c>
      <c r="AO36" s="49">
        <v>1</v>
      </c>
      <c r="AP36" s="49">
        <v>0</v>
      </c>
      <c r="AQ36" s="123">
        <f t="shared" ref="AQ36" si="55">(AJ36+AK36+AL36+AM36+AN36) /K36</f>
        <v>6.2111801242236021E-3</v>
      </c>
      <c r="AR36" s="107">
        <f t="shared" ref="AR36" si="56">(AJ36+AK36+AL36+AM36+AN36+AO36+AP36)/K36</f>
        <v>1.2422360248447204E-2</v>
      </c>
    </row>
    <row r="37" spans="1:49" x14ac:dyDescent="0.25">
      <c r="B37" s="16"/>
      <c r="C37" s="64"/>
      <c r="D37" s="65"/>
      <c r="E37" s="65"/>
      <c r="F37" s="49" t="s">
        <v>4</v>
      </c>
      <c r="G37" s="35" t="s">
        <v>73</v>
      </c>
      <c r="H37" s="63">
        <v>3</v>
      </c>
      <c r="I37" s="106" t="s">
        <v>28</v>
      </c>
      <c r="J37" s="106" t="s">
        <v>28</v>
      </c>
      <c r="K37" s="48" t="s">
        <v>29</v>
      </c>
      <c r="L37" s="49"/>
      <c r="M37" s="49"/>
      <c r="N37" s="49"/>
      <c r="O37" s="49"/>
      <c r="P37" s="49"/>
      <c r="Q37" s="49"/>
      <c r="R37" s="49"/>
      <c r="S37" s="49"/>
      <c r="T37" s="49"/>
      <c r="U37" s="123"/>
      <c r="V37" s="107"/>
      <c r="W37" s="49"/>
      <c r="X37" s="49"/>
      <c r="Y37" s="49"/>
      <c r="Z37" s="49"/>
      <c r="AA37" s="49"/>
      <c r="AB37" s="49"/>
      <c r="AC37" s="49"/>
      <c r="AD37" s="49"/>
      <c r="AE37" s="49"/>
      <c r="AF37" s="123"/>
      <c r="AG37" s="107"/>
      <c r="AH37" s="49"/>
      <c r="AI37" s="49"/>
      <c r="AJ37" s="49"/>
      <c r="AK37" s="49"/>
      <c r="AL37" s="49"/>
      <c r="AM37" s="49"/>
      <c r="AN37" s="49"/>
      <c r="AO37" s="49"/>
      <c r="AP37" s="49"/>
      <c r="AQ37" s="123"/>
      <c r="AR37" s="107"/>
    </row>
    <row r="38" spans="1:49" s="23" customFormat="1" x14ac:dyDescent="0.25">
      <c r="B38" s="22"/>
      <c r="C38" s="20"/>
      <c r="D38" s="20"/>
      <c r="E38" s="20"/>
      <c r="F38" s="49" t="s">
        <v>5</v>
      </c>
      <c r="G38" s="35" t="s">
        <v>73</v>
      </c>
      <c r="H38" s="63">
        <v>6</v>
      </c>
      <c r="I38" s="106" t="s">
        <v>28</v>
      </c>
      <c r="J38" s="106" t="s">
        <v>28</v>
      </c>
      <c r="K38" s="53" t="s">
        <v>29</v>
      </c>
      <c r="L38" s="54"/>
      <c r="M38" s="54"/>
      <c r="N38" s="54"/>
      <c r="O38" s="54"/>
      <c r="P38" s="54"/>
      <c r="Q38" s="54"/>
      <c r="R38" s="54"/>
      <c r="S38" s="54"/>
      <c r="T38" s="54"/>
      <c r="U38" s="123"/>
      <c r="V38" s="107"/>
      <c r="W38" s="49"/>
      <c r="X38" s="49"/>
      <c r="Y38" s="49"/>
      <c r="Z38" s="49"/>
      <c r="AA38" s="49"/>
      <c r="AB38" s="49"/>
      <c r="AC38" s="49"/>
      <c r="AD38" s="49"/>
      <c r="AE38" s="49"/>
      <c r="AF38" s="123"/>
      <c r="AG38" s="107"/>
      <c r="AH38" s="49"/>
      <c r="AI38" s="49"/>
      <c r="AJ38" s="49"/>
      <c r="AK38" s="49"/>
      <c r="AL38" s="49"/>
      <c r="AM38" s="49"/>
      <c r="AN38" s="49"/>
      <c r="AO38" s="49"/>
      <c r="AP38" s="49"/>
      <c r="AQ38" s="123"/>
      <c r="AR38" s="107"/>
      <c r="AS38" s="33"/>
      <c r="AT38" s="33"/>
      <c r="AU38" s="33"/>
      <c r="AV38" s="33"/>
      <c r="AW38" s="33"/>
    </row>
    <row r="39" spans="1:49" s="10" customFormat="1" ht="15.75" thickBot="1" x14ac:dyDescent="0.3">
      <c r="B39" s="15"/>
      <c r="C39" s="8"/>
      <c r="D39" s="9"/>
      <c r="E39" s="9"/>
      <c r="F39" s="50"/>
      <c r="G39" s="44"/>
      <c r="H39" s="51"/>
      <c r="I39" s="108"/>
      <c r="J39" s="108"/>
      <c r="K39" s="52"/>
      <c r="L39" s="50"/>
      <c r="M39" s="50"/>
      <c r="N39" s="50"/>
      <c r="O39" s="50"/>
      <c r="P39" s="50"/>
      <c r="Q39" s="50"/>
      <c r="R39" s="50"/>
      <c r="S39" s="50"/>
      <c r="T39" s="50"/>
      <c r="U39" s="124"/>
      <c r="V39" s="110"/>
      <c r="W39" s="50"/>
      <c r="X39" s="50"/>
      <c r="Y39" s="50"/>
      <c r="Z39" s="50"/>
      <c r="AA39" s="50"/>
      <c r="AB39" s="50"/>
      <c r="AC39" s="50"/>
      <c r="AD39" s="50"/>
      <c r="AE39" s="50"/>
      <c r="AF39" s="124"/>
      <c r="AG39" s="110"/>
      <c r="AH39" s="50"/>
      <c r="AI39" s="50"/>
      <c r="AJ39" s="50"/>
      <c r="AK39" s="50"/>
      <c r="AL39" s="50"/>
      <c r="AM39" s="50"/>
      <c r="AN39" s="50"/>
      <c r="AO39" s="50"/>
      <c r="AP39" s="50"/>
      <c r="AQ39" s="124"/>
      <c r="AR39" s="110"/>
      <c r="AS39" s="17"/>
      <c r="AT39" s="17"/>
      <c r="AU39" s="17"/>
      <c r="AV39" s="17"/>
      <c r="AW39" s="17"/>
    </row>
    <row r="40" spans="1:49" x14ac:dyDescent="0.25">
      <c r="B40" s="16"/>
      <c r="C40" s="5" t="s">
        <v>12</v>
      </c>
      <c r="D40" s="6"/>
      <c r="E40" s="6"/>
      <c r="F40" s="46" t="s">
        <v>1</v>
      </c>
      <c r="G40" s="35" t="s">
        <v>73</v>
      </c>
      <c r="H40" s="47">
        <v>1</v>
      </c>
      <c r="I40" s="106" t="s">
        <v>28</v>
      </c>
      <c r="J40" s="106" t="s">
        <v>28</v>
      </c>
      <c r="K40" s="48" t="s">
        <v>29</v>
      </c>
      <c r="L40" s="49"/>
      <c r="M40" s="49"/>
      <c r="N40" s="49"/>
      <c r="O40" s="49"/>
      <c r="P40" s="49"/>
      <c r="Q40" s="49"/>
      <c r="R40" s="49"/>
      <c r="S40" s="49"/>
      <c r="T40" s="49"/>
      <c r="U40" s="123"/>
      <c r="V40" s="107"/>
      <c r="W40" s="49"/>
      <c r="X40" s="49"/>
      <c r="Y40" s="49"/>
      <c r="Z40" s="49"/>
      <c r="AA40" s="49"/>
      <c r="AB40" s="49"/>
      <c r="AC40" s="49"/>
      <c r="AD40" s="49"/>
      <c r="AE40" s="49"/>
      <c r="AF40" s="123"/>
      <c r="AG40" s="107"/>
      <c r="AH40" s="49"/>
      <c r="AI40" s="49"/>
      <c r="AJ40" s="49"/>
      <c r="AK40" s="49"/>
      <c r="AL40" s="49"/>
      <c r="AM40" s="49"/>
      <c r="AN40" s="49"/>
      <c r="AO40" s="49"/>
      <c r="AP40" s="49"/>
      <c r="AQ40" s="123"/>
      <c r="AR40" s="107"/>
    </row>
    <row r="41" spans="1:49" x14ac:dyDescent="0.25">
      <c r="B41" s="16"/>
      <c r="C41" s="5"/>
      <c r="D41" s="6"/>
      <c r="E41" s="6"/>
      <c r="F41" s="46" t="s">
        <v>32</v>
      </c>
      <c r="G41" s="35" t="s">
        <v>73</v>
      </c>
      <c r="H41" s="63">
        <v>2</v>
      </c>
      <c r="I41" s="106" t="s">
        <v>28</v>
      </c>
      <c r="J41" s="106" t="s">
        <v>28</v>
      </c>
      <c r="K41" s="48" t="s">
        <v>29</v>
      </c>
      <c r="L41" s="49"/>
      <c r="M41" s="49"/>
      <c r="N41" s="49"/>
      <c r="O41" s="49"/>
      <c r="P41" s="49"/>
      <c r="Q41" s="49"/>
      <c r="R41" s="49"/>
      <c r="S41" s="49"/>
      <c r="T41" s="49"/>
      <c r="U41" s="123"/>
      <c r="V41" s="107"/>
      <c r="W41" s="49"/>
      <c r="X41" s="49"/>
      <c r="Y41" s="49"/>
      <c r="Z41" s="49"/>
      <c r="AA41" s="49"/>
      <c r="AB41" s="49"/>
      <c r="AC41" s="49"/>
      <c r="AD41" s="49"/>
      <c r="AE41" s="49"/>
      <c r="AF41" s="123"/>
      <c r="AG41" s="107"/>
      <c r="AH41" s="49"/>
      <c r="AI41" s="49"/>
      <c r="AJ41" s="49"/>
      <c r="AK41" s="49"/>
      <c r="AL41" s="49"/>
      <c r="AM41" s="49"/>
      <c r="AN41" s="49"/>
      <c r="AO41" s="49"/>
      <c r="AP41" s="49"/>
      <c r="AQ41" s="123"/>
      <c r="AR41" s="107"/>
    </row>
    <row r="42" spans="1:49" s="23" customFormat="1" x14ac:dyDescent="0.25">
      <c r="B42" s="22"/>
      <c r="C42" s="20"/>
      <c r="D42" s="20"/>
      <c r="E42" s="20"/>
      <c r="F42" s="46" t="s">
        <v>2</v>
      </c>
      <c r="G42" s="35" t="s">
        <v>73</v>
      </c>
      <c r="H42" s="63">
        <v>4</v>
      </c>
      <c r="I42" s="107">
        <f t="shared" ref="I42" si="57">U42+AF42+AQ42</f>
        <v>0.61637931034482751</v>
      </c>
      <c r="J42" s="107">
        <f>V42+AG42+AR42</f>
        <v>0.70905172413793105</v>
      </c>
      <c r="K42" s="48">
        <v>464</v>
      </c>
      <c r="L42" s="54"/>
      <c r="M42" s="54"/>
      <c r="N42" s="49">
        <v>2</v>
      </c>
      <c r="O42" s="49">
        <v>78</v>
      </c>
      <c r="P42" s="49">
        <v>41</v>
      </c>
      <c r="Q42" s="49">
        <v>77</v>
      </c>
      <c r="R42" s="49">
        <v>38</v>
      </c>
      <c r="S42" s="49">
        <v>15</v>
      </c>
      <c r="T42" s="49">
        <v>1</v>
      </c>
      <c r="U42" s="123">
        <f t="shared" ref="U42" si="58">(N42+O42+P42+Q42+R42) /K42</f>
        <v>0.50862068965517238</v>
      </c>
      <c r="V42" s="107">
        <f t="shared" ref="V42" si="59">(N42+O42+P42+Q42+R42+S42+T42)/K42</f>
        <v>0.5431034482758621</v>
      </c>
      <c r="W42" s="49"/>
      <c r="X42" s="49"/>
      <c r="Y42" s="49">
        <v>1</v>
      </c>
      <c r="Z42" s="49">
        <v>1</v>
      </c>
      <c r="AA42" s="49">
        <v>4</v>
      </c>
      <c r="AB42" s="49">
        <v>6</v>
      </c>
      <c r="AC42" s="49">
        <v>11</v>
      </c>
      <c r="AD42" s="49">
        <v>17</v>
      </c>
      <c r="AE42" s="49">
        <v>7</v>
      </c>
      <c r="AF42" s="123">
        <f t="shared" ref="AF42" si="60">(Y42+Z42+AA42+AB42+AC42) /K42</f>
        <v>4.9568965517241381E-2</v>
      </c>
      <c r="AG42" s="107">
        <f t="shared" ref="AG42" si="61">(Y42+Z42+AA42+AB42+AC42+AD42+AE42)/K42</f>
        <v>0.10129310344827586</v>
      </c>
      <c r="AH42" s="49"/>
      <c r="AI42" s="49"/>
      <c r="AJ42" s="49">
        <v>0</v>
      </c>
      <c r="AK42" s="49">
        <v>0</v>
      </c>
      <c r="AL42" s="49">
        <v>4</v>
      </c>
      <c r="AM42" s="49">
        <v>11</v>
      </c>
      <c r="AN42" s="49">
        <v>12</v>
      </c>
      <c r="AO42" s="49">
        <v>1</v>
      </c>
      <c r="AP42" s="49">
        <v>2</v>
      </c>
      <c r="AQ42" s="123">
        <f t="shared" ref="AQ42" si="62">(AJ42+AK42+AL42+AM42+AN42) /K42</f>
        <v>5.8189655172413791E-2</v>
      </c>
      <c r="AR42" s="107">
        <f t="shared" ref="AR42" si="63">(AJ42+AK42+AL42+AM42+AN42+AO42+AP42)/K42</f>
        <v>6.4655172413793108E-2</v>
      </c>
      <c r="AS42" s="33"/>
      <c r="AT42" s="33"/>
      <c r="AU42" s="33"/>
      <c r="AV42" s="33"/>
      <c r="AW42" s="33"/>
    </row>
    <row r="43" spans="1:49" s="23" customFormat="1" x14ac:dyDescent="0.25">
      <c r="B43" s="22"/>
      <c r="C43" s="20"/>
      <c r="D43" s="20"/>
      <c r="E43" s="20"/>
      <c r="F43" s="49" t="s">
        <v>4</v>
      </c>
      <c r="G43" s="35" t="s">
        <v>73</v>
      </c>
      <c r="H43" s="63">
        <v>3</v>
      </c>
      <c r="I43" s="107">
        <v>0.52173913043478259</v>
      </c>
      <c r="J43" s="107">
        <v>0.56521739130434778</v>
      </c>
      <c r="K43" s="53">
        <v>23</v>
      </c>
      <c r="L43" s="54"/>
      <c r="M43" s="54"/>
      <c r="N43" s="54"/>
      <c r="O43" s="54">
        <v>0</v>
      </c>
      <c r="P43" s="54">
        <v>6</v>
      </c>
      <c r="Q43" s="54">
        <v>3</v>
      </c>
      <c r="R43" s="54">
        <v>3</v>
      </c>
      <c r="S43" s="54">
        <v>1</v>
      </c>
      <c r="T43" s="54">
        <v>0</v>
      </c>
      <c r="U43" s="123">
        <v>0.52173913043478259</v>
      </c>
      <c r="V43" s="107">
        <v>0.56521739130434778</v>
      </c>
      <c r="W43" s="49"/>
      <c r="X43" s="49"/>
      <c r="Y43" s="49"/>
      <c r="Z43" s="49">
        <v>0</v>
      </c>
      <c r="AA43" s="49">
        <v>0</v>
      </c>
      <c r="AB43" s="49">
        <v>0</v>
      </c>
      <c r="AC43" s="49">
        <v>0</v>
      </c>
      <c r="AD43" s="49">
        <v>0</v>
      </c>
      <c r="AE43" s="49">
        <v>0</v>
      </c>
      <c r="AF43" s="123">
        <v>0</v>
      </c>
      <c r="AG43" s="107">
        <v>0</v>
      </c>
      <c r="AH43" s="49"/>
      <c r="AI43" s="49"/>
      <c r="AJ43" s="49"/>
      <c r="AK43" s="49">
        <v>0</v>
      </c>
      <c r="AL43" s="49">
        <v>0</v>
      </c>
      <c r="AM43" s="49">
        <v>0</v>
      </c>
      <c r="AN43" s="49">
        <v>0</v>
      </c>
      <c r="AO43" s="49">
        <v>0</v>
      </c>
      <c r="AP43" s="49">
        <v>0</v>
      </c>
      <c r="AQ43" s="123">
        <v>0</v>
      </c>
      <c r="AR43" s="107">
        <v>0</v>
      </c>
      <c r="AS43" s="33"/>
      <c r="AT43" s="33"/>
      <c r="AU43" s="33"/>
      <c r="AV43" s="33"/>
      <c r="AW43" s="33"/>
    </row>
    <row r="44" spans="1:49" s="23" customFormat="1" x14ac:dyDescent="0.25">
      <c r="B44" s="22"/>
      <c r="C44" s="20"/>
      <c r="D44" s="20"/>
      <c r="E44" s="20"/>
      <c r="F44" s="49" t="s">
        <v>5</v>
      </c>
      <c r="G44" s="35" t="s">
        <v>73</v>
      </c>
      <c r="H44" s="63">
        <v>6</v>
      </c>
      <c r="I44" s="106" t="s">
        <v>28</v>
      </c>
      <c r="J44" s="106" t="s">
        <v>28</v>
      </c>
      <c r="K44" s="53" t="s">
        <v>29</v>
      </c>
      <c r="L44" s="54"/>
      <c r="M44" s="54"/>
      <c r="N44" s="54"/>
      <c r="O44" s="54"/>
      <c r="P44" s="54"/>
      <c r="Q44" s="54"/>
      <c r="R44" s="54"/>
      <c r="S44" s="54"/>
      <c r="T44" s="54"/>
      <c r="U44" s="123"/>
      <c r="V44" s="107"/>
      <c r="W44" s="49"/>
      <c r="X44" s="49"/>
      <c r="Y44" s="49"/>
      <c r="Z44" s="49"/>
      <c r="AA44" s="49"/>
      <c r="AB44" s="49"/>
      <c r="AC44" s="49"/>
      <c r="AD44" s="49"/>
      <c r="AE44" s="49"/>
      <c r="AF44" s="123"/>
      <c r="AG44" s="107"/>
      <c r="AH44" s="49"/>
      <c r="AI44" s="49"/>
      <c r="AJ44" s="49"/>
      <c r="AK44" s="49"/>
      <c r="AL44" s="49"/>
      <c r="AM44" s="49"/>
      <c r="AN44" s="49"/>
      <c r="AO44" s="49"/>
      <c r="AP44" s="49"/>
      <c r="AQ44" s="123"/>
      <c r="AR44" s="107"/>
      <c r="AS44" s="33"/>
      <c r="AT44" s="33"/>
      <c r="AU44" s="33"/>
      <c r="AV44" s="33"/>
      <c r="AW44" s="33"/>
    </row>
    <row r="45" spans="1:49" s="23" customFormat="1" ht="15.75" thickBot="1" x14ac:dyDescent="0.3">
      <c r="B45" s="22"/>
      <c r="C45" s="20"/>
      <c r="D45" s="20"/>
      <c r="E45" s="20"/>
      <c r="F45" s="49"/>
      <c r="G45" s="44"/>
      <c r="H45" s="47"/>
      <c r="I45" s="106"/>
      <c r="J45" s="106"/>
      <c r="K45" s="53"/>
      <c r="L45" s="54"/>
      <c r="M45" s="54"/>
      <c r="N45" s="54"/>
      <c r="O45" s="54"/>
      <c r="P45" s="54"/>
      <c r="Q45" s="54"/>
      <c r="R45" s="54"/>
      <c r="S45" s="54"/>
      <c r="T45" s="54"/>
      <c r="U45" s="123"/>
      <c r="V45" s="107"/>
      <c r="W45" s="49"/>
      <c r="X45" s="49"/>
      <c r="Y45" s="49"/>
      <c r="Z45" s="49"/>
      <c r="AA45" s="49"/>
      <c r="AB45" s="49"/>
      <c r="AC45" s="49"/>
      <c r="AD45" s="49"/>
      <c r="AE45" s="49"/>
      <c r="AF45" s="123"/>
      <c r="AG45" s="107"/>
      <c r="AH45" s="49"/>
      <c r="AI45" s="49"/>
      <c r="AJ45" s="49"/>
      <c r="AK45" s="49"/>
      <c r="AL45" s="49"/>
      <c r="AM45" s="49"/>
      <c r="AN45" s="49"/>
      <c r="AO45" s="49"/>
      <c r="AP45" s="49"/>
      <c r="AQ45" s="123"/>
      <c r="AR45" s="107"/>
      <c r="AS45" s="33"/>
      <c r="AT45" s="33"/>
      <c r="AU45" s="33"/>
      <c r="AV45" s="33"/>
      <c r="AW45" s="33"/>
    </row>
    <row r="46" spans="1:49" x14ac:dyDescent="0.25">
      <c r="B46" s="16"/>
      <c r="C46" s="67" t="s">
        <v>13</v>
      </c>
      <c r="D46" s="66"/>
      <c r="E46" s="66"/>
      <c r="F46" s="69" t="s">
        <v>1</v>
      </c>
      <c r="G46" s="35" t="s">
        <v>73</v>
      </c>
      <c r="H46" s="70">
        <v>1</v>
      </c>
      <c r="I46" s="111">
        <f t="shared" ref="I46" si="64">U46+AF46+AQ46</f>
        <v>0.57446808510638303</v>
      </c>
      <c r="J46" s="111">
        <f t="shared" ref="J46" si="65">V46+AG46+AR46</f>
        <v>0.62978723404255321</v>
      </c>
      <c r="K46" s="68">
        <v>470</v>
      </c>
      <c r="L46" s="69"/>
      <c r="M46" s="69"/>
      <c r="N46" s="69"/>
      <c r="O46" s="69"/>
      <c r="P46" s="69"/>
      <c r="Q46" s="69">
        <v>200</v>
      </c>
      <c r="R46" s="69">
        <v>45</v>
      </c>
      <c r="S46" s="69">
        <v>10</v>
      </c>
      <c r="T46" s="69">
        <v>5</v>
      </c>
      <c r="U46" s="121">
        <f t="shared" ref="U46" si="66">(Q46+R46)/K46</f>
        <v>0.52127659574468088</v>
      </c>
      <c r="V46" s="111">
        <f t="shared" ref="V46" si="67">(Q46+R46+S46+T46)/K46</f>
        <v>0.55319148936170215</v>
      </c>
      <c r="W46" s="69"/>
      <c r="X46" s="69"/>
      <c r="Y46" s="69"/>
      <c r="Z46" s="69"/>
      <c r="AA46" s="69"/>
      <c r="AB46" s="69">
        <v>0</v>
      </c>
      <c r="AC46" s="69">
        <v>0</v>
      </c>
      <c r="AD46" s="69">
        <v>1</v>
      </c>
      <c r="AE46" s="69">
        <v>1</v>
      </c>
      <c r="AF46" s="121">
        <f t="shared" ref="AF46" si="68">(AB46+AC46)/K46</f>
        <v>0</v>
      </c>
      <c r="AG46" s="111">
        <f t="shared" ref="AG46" si="69">(AB46+AC46+AD46+AE46)/K46</f>
        <v>4.2553191489361703E-3</v>
      </c>
      <c r="AH46" s="69"/>
      <c r="AI46" s="69"/>
      <c r="AJ46" s="69"/>
      <c r="AK46" s="69"/>
      <c r="AL46" s="69"/>
      <c r="AM46" s="69">
        <v>1</v>
      </c>
      <c r="AN46" s="69">
        <v>24</v>
      </c>
      <c r="AO46" s="69">
        <v>6</v>
      </c>
      <c r="AP46" s="69">
        <v>3</v>
      </c>
      <c r="AQ46" s="121">
        <f t="shared" ref="AQ46" si="70">(AM46+AN46)/K46</f>
        <v>5.3191489361702128E-2</v>
      </c>
      <c r="AR46" s="111">
        <f t="shared" ref="AR46" si="71">(AM46+AN46+AO46+AP46)/K46</f>
        <v>7.2340425531914887E-2</v>
      </c>
    </row>
    <row r="47" spans="1:49" s="23" customFormat="1" x14ac:dyDescent="0.25">
      <c r="B47" s="22"/>
      <c r="C47" s="24"/>
      <c r="D47" s="65"/>
      <c r="E47" s="65"/>
      <c r="F47" s="37" t="s">
        <v>32</v>
      </c>
      <c r="G47" s="35" t="s">
        <v>73</v>
      </c>
      <c r="H47" s="71">
        <v>2</v>
      </c>
      <c r="I47" s="97">
        <f t="shared" ref="I47:J47" si="72">U47+AF47+AQ47</f>
        <v>0.65030674846625769</v>
      </c>
      <c r="J47" s="97">
        <f t="shared" si="72"/>
        <v>0.69325153374233117</v>
      </c>
      <c r="K47" s="38">
        <v>163</v>
      </c>
      <c r="L47" s="37"/>
      <c r="M47" s="37"/>
      <c r="N47" s="37"/>
      <c r="O47" s="37"/>
      <c r="P47" s="37">
        <v>54</v>
      </c>
      <c r="Q47" s="37">
        <v>42</v>
      </c>
      <c r="R47" s="37">
        <v>6</v>
      </c>
      <c r="S47" s="37">
        <v>2</v>
      </c>
      <c r="T47" s="37">
        <v>1</v>
      </c>
      <c r="U47" s="117">
        <f t="shared" ref="U47" si="73">(P47+Q47+R47)/K47</f>
        <v>0.62576687116564422</v>
      </c>
      <c r="V47" s="97">
        <f t="shared" ref="V47" si="74">(P47+Q47+R47+S47+T47)/K47</f>
        <v>0.64417177914110424</v>
      </c>
      <c r="W47" s="37"/>
      <c r="X47" s="37"/>
      <c r="Y47" s="37"/>
      <c r="Z47" s="37"/>
      <c r="AA47" s="37">
        <v>0</v>
      </c>
      <c r="AB47" s="37">
        <v>0</v>
      </c>
      <c r="AC47" s="37">
        <v>1</v>
      </c>
      <c r="AD47" s="37">
        <v>0</v>
      </c>
      <c r="AE47" s="37">
        <v>0</v>
      </c>
      <c r="AF47" s="117">
        <f t="shared" ref="AF47" si="75">(AA47+AB47+AC47)/K47</f>
        <v>6.1349693251533744E-3</v>
      </c>
      <c r="AG47" s="97">
        <f t="shared" ref="AG47" si="76">(AA47+AB47+AC47+AD47+AE47)/K47</f>
        <v>6.1349693251533744E-3</v>
      </c>
      <c r="AH47" s="37"/>
      <c r="AI47" s="37"/>
      <c r="AJ47" s="37"/>
      <c r="AK47" s="37"/>
      <c r="AL47" s="37">
        <v>1</v>
      </c>
      <c r="AM47" s="37">
        <v>1</v>
      </c>
      <c r="AN47" s="37">
        <v>1</v>
      </c>
      <c r="AO47" s="37">
        <v>1</v>
      </c>
      <c r="AP47" s="37">
        <v>3</v>
      </c>
      <c r="AQ47" s="117">
        <f t="shared" ref="AQ47" si="77">(AL47+AM47+AN47)/K47</f>
        <v>1.8404907975460124E-2</v>
      </c>
      <c r="AR47" s="97">
        <f t="shared" ref="AR47" si="78">(AL47+AM47+AN47+AO47+AP47)/K47</f>
        <v>4.2944785276073622E-2</v>
      </c>
      <c r="AS47" s="33"/>
      <c r="AT47" s="33"/>
      <c r="AU47" s="33"/>
      <c r="AV47" s="33"/>
      <c r="AW47" s="33"/>
    </row>
    <row r="48" spans="1:49" x14ac:dyDescent="0.25">
      <c r="B48" s="16"/>
      <c r="C48" s="24"/>
      <c r="D48" s="65"/>
      <c r="E48" s="65"/>
      <c r="F48" s="37" t="s">
        <v>2</v>
      </c>
      <c r="G48" s="35" t="s">
        <v>73</v>
      </c>
      <c r="H48" s="71">
        <v>4</v>
      </c>
      <c r="I48" s="96" t="s">
        <v>28</v>
      </c>
      <c r="J48" s="96" t="s">
        <v>28</v>
      </c>
      <c r="K48" s="38" t="s">
        <v>29</v>
      </c>
      <c r="L48" s="40"/>
      <c r="M48" s="40"/>
      <c r="N48" s="40"/>
      <c r="O48" s="40"/>
      <c r="P48" s="40"/>
      <c r="Q48" s="40"/>
      <c r="R48" s="40"/>
      <c r="S48" s="40"/>
      <c r="T48" s="40"/>
      <c r="U48" s="117"/>
      <c r="V48" s="97"/>
      <c r="W48" s="37"/>
      <c r="X48" s="37"/>
      <c r="Y48" s="37"/>
      <c r="Z48" s="37"/>
      <c r="AA48" s="37"/>
      <c r="AB48" s="37"/>
      <c r="AC48" s="37"/>
      <c r="AD48" s="37"/>
      <c r="AE48" s="37"/>
      <c r="AF48" s="117"/>
      <c r="AG48" s="97"/>
      <c r="AH48" s="37"/>
      <c r="AI48" s="37"/>
      <c r="AJ48" s="37"/>
      <c r="AK48" s="37"/>
      <c r="AL48" s="37"/>
      <c r="AM48" s="37"/>
      <c r="AN48" s="37"/>
      <c r="AO48" s="37"/>
      <c r="AP48" s="37"/>
      <c r="AQ48" s="117"/>
      <c r="AR48" s="97"/>
    </row>
    <row r="49" spans="2:49" s="23" customFormat="1" x14ac:dyDescent="0.25">
      <c r="B49" s="22"/>
      <c r="C49" s="24"/>
      <c r="D49" s="65"/>
      <c r="E49" s="65"/>
      <c r="F49" s="37" t="s">
        <v>4</v>
      </c>
      <c r="G49" s="35" t="s">
        <v>73</v>
      </c>
      <c r="H49" s="71">
        <v>3</v>
      </c>
      <c r="I49" s="96" t="s">
        <v>28</v>
      </c>
      <c r="J49" s="96" t="s">
        <v>28</v>
      </c>
      <c r="K49" s="38" t="s">
        <v>29</v>
      </c>
      <c r="L49" s="40"/>
      <c r="M49" s="40"/>
      <c r="N49" s="40"/>
      <c r="O49" s="40"/>
      <c r="P49" s="40"/>
      <c r="Q49" s="40"/>
      <c r="R49" s="40"/>
      <c r="S49" s="40"/>
      <c r="T49" s="40"/>
      <c r="U49" s="117"/>
      <c r="V49" s="97"/>
      <c r="W49" s="37"/>
      <c r="X49" s="37"/>
      <c r="Y49" s="37"/>
      <c r="Z49" s="37"/>
      <c r="AA49" s="37"/>
      <c r="AB49" s="37"/>
      <c r="AC49" s="37"/>
      <c r="AD49" s="37"/>
      <c r="AE49" s="37"/>
      <c r="AF49" s="117"/>
      <c r="AG49" s="97"/>
      <c r="AH49" s="37"/>
      <c r="AI49" s="37"/>
      <c r="AJ49" s="37"/>
      <c r="AK49" s="37"/>
      <c r="AL49" s="37"/>
      <c r="AM49" s="37"/>
      <c r="AN49" s="37"/>
      <c r="AO49" s="37"/>
      <c r="AP49" s="37"/>
      <c r="AQ49" s="117"/>
      <c r="AR49" s="97"/>
      <c r="AS49" s="33"/>
      <c r="AT49" s="33"/>
      <c r="AU49" s="33"/>
      <c r="AV49" s="33"/>
      <c r="AW49" s="33"/>
    </row>
    <row r="50" spans="2:49" s="23" customFormat="1" x14ac:dyDescent="0.25">
      <c r="B50" s="22"/>
      <c r="C50" s="24"/>
      <c r="D50" s="65"/>
      <c r="E50" s="65"/>
      <c r="F50" s="37" t="s">
        <v>5</v>
      </c>
      <c r="G50" s="35" t="s">
        <v>73</v>
      </c>
      <c r="H50" s="71">
        <v>6</v>
      </c>
      <c r="I50" s="96" t="s">
        <v>28</v>
      </c>
      <c r="J50" s="96" t="s">
        <v>28</v>
      </c>
      <c r="K50" s="38" t="s">
        <v>29</v>
      </c>
      <c r="L50" s="40"/>
      <c r="M50" s="40"/>
      <c r="N50" s="40"/>
      <c r="O50" s="40"/>
      <c r="P50" s="40"/>
      <c r="Q50" s="40"/>
      <c r="R50" s="40"/>
      <c r="S50" s="40"/>
      <c r="T50" s="40"/>
      <c r="U50" s="117"/>
      <c r="V50" s="97"/>
      <c r="W50" s="37"/>
      <c r="X50" s="37"/>
      <c r="Y50" s="37"/>
      <c r="Z50" s="37"/>
      <c r="AA50" s="37"/>
      <c r="AB50" s="37"/>
      <c r="AC50" s="37"/>
      <c r="AD50" s="37"/>
      <c r="AE50" s="37"/>
      <c r="AF50" s="117"/>
      <c r="AG50" s="97"/>
      <c r="AH50" s="37"/>
      <c r="AI50" s="37"/>
      <c r="AJ50" s="37"/>
      <c r="AK50" s="37"/>
      <c r="AL50" s="37"/>
      <c r="AM50" s="37"/>
      <c r="AN50" s="37"/>
      <c r="AO50" s="37"/>
      <c r="AP50" s="37"/>
      <c r="AQ50" s="117"/>
      <c r="AR50" s="97"/>
      <c r="AS50" s="33"/>
      <c r="AT50" s="33"/>
      <c r="AU50" s="33"/>
      <c r="AV50" s="33"/>
      <c r="AW50" s="33"/>
    </row>
    <row r="51" spans="2:49" s="23" customFormat="1" ht="15.75" thickBot="1" x14ac:dyDescent="0.3">
      <c r="B51" s="22"/>
      <c r="C51" s="8"/>
      <c r="D51" s="8"/>
      <c r="E51" s="8"/>
      <c r="F51" s="44"/>
      <c r="G51" s="44"/>
      <c r="H51" s="42"/>
      <c r="I51" s="98"/>
      <c r="J51" s="98"/>
      <c r="K51" s="43"/>
      <c r="L51" s="44"/>
      <c r="M51" s="44"/>
      <c r="N51" s="44"/>
      <c r="O51" s="44"/>
      <c r="P51" s="44"/>
      <c r="Q51" s="44"/>
      <c r="R51" s="44"/>
      <c r="S51" s="44"/>
      <c r="T51" s="44"/>
      <c r="U51" s="118"/>
      <c r="V51" s="103"/>
      <c r="W51" s="44"/>
      <c r="X51" s="44"/>
      <c r="Y51" s="44"/>
      <c r="Z51" s="44"/>
      <c r="AA51" s="44"/>
      <c r="AB51" s="44"/>
      <c r="AC51" s="44"/>
      <c r="AD51" s="44"/>
      <c r="AE51" s="44"/>
      <c r="AF51" s="118"/>
      <c r="AG51" s="103"/>
      <c r="AH51" s="44"/>
      <c r="AI51" s="44"/>
      <c r="AJ51" s="44"/>
      <c r="AK51" s="44"/>
      <c r="AL51" s="44"/>
      <c r="AM51" s="44"/>
      <c r="AN51" s="44"/>
      <c r="AO51" s="44"/>
      <c r="AP51" s="44"/>
      <c r="AQ51" s="118"/>
      <c r="AR51" s="103"/>
      <c r="AS51" s="33"/>
      <c r="AT51" s="33"/>
      <c r="AU51" s="33"/>
      <c r="AV51" s="33"/>
      <c r="AW51" s="33"/>
    </row>
    <row r="52" spans="2:49" s="23" customFormat="1" x14ac:dyDescent="0.25">
      <c r="B52" s="22"/>
      <c r="C52" s="24" t="s">
        <v>14</v>
      </c>
      <c r="D52" s="65"/>
      <c r="E52" s="65"/>
      <c r="F52" s="37" t="s">
        <v>1</v>
      </c>
      <c r="G52" s="35" t="s">
        <v>73</v>
      </c>
      <c r="H52" s="71">
        <v>1</v>
      </c>
      <c r="I52" s="97">
        <f t="shared" ref="I52" si="79">U52+AF52+AQ52</f>
        <v>0.70642201834862384</v>
      </c>
      <c r="J52" s="97">
        <f t="shared" ref="J52" si="80">V52+AG52+AR52</f>
        <v>0.76452599388379217</v>
      </c>
      <c r="K52" s="38">
        <v>327</v>
      </c>
      <c r="L52" s="37"/>
      <c r="M52" s="37"/>
      <c r="N52" s="37"/>
      <c r="O52" s="37"/>
      <c r="P52" s="37"/>
      <c r="Q52" s="37">
        <v>95</v>
      </c>
      <c r="R52" s="37">
        <v>131</v>
      </c>
      <c r="S52" s="37">
        <v>8</v>
      </c>
      <c r="T52" s="37">
        <v>6</v>
      </c>
      <c r="U52" s="117">
        <f t="shared" ref="U52" si="81">(Q52+R52)/K52</f>
        <v>0.69113149847094801</v>
      </c>
      <c r="V52" s="97">
        <f t="shared" ref="V52" si="82">(Q52+R52+S52+T52)/K52</f>
        <v>0.73394495412844041</v>
      </c>
      <c r="W52" s="37"/>
      <c r="X52" s="37"/>
      <c r="Y52" s="37"/>
      <c r="Z52" s="37"/>
      <c r="AA52" s="37"/>
      <c r="AB52" s="37">
        <v>0</v>
      </c>
      <c r="AC52" s="37">
        <v>1</v>
      </c>
      <c r="AD52" s="37">
        <v>1</v>
      </c>
      <c r="AE52" s="37">
        <v>0</v>
      </c>
      <c r="AF52" s="117">
        <f t="shared" ref="AF52" si="83">(AB52+AC52)/K52</f>
        <v>3.0581039755351682E-3</v>
      </c>
      <c r="AG52" s="97">
        <f t="shared" ref="AG52" si="84">(AB52+AC52+AD52+AE52)/K52</f>
        <v>6.1162079510703364E-3</v>
      </c>
      <c r="AH52" s="37"/>
      <c r="AI52" s="37"/>
      <c r="AJ52" s="37"/>
      <c r="AK52" s="37"/>
      <c r="AL52" s="37"/>
      <c r="AM52" s="37">
        <v>2</v>
      </c>
      <c r="AN52" s="37">
        <v>2</v>
      </c>
      <c r="AO52" s="37">
        <v>0</v>
      </c>
      <c r="AP52" s="37">
        <v>4</v>
      </c>
      <c r="AQ52" s="117">
        <f t="shared" ref="AQ52" si="85">(AM52+AN52)/K52</f>
        <v>1.2232415902140673E-2</v>
      </c>
      <c r="AR52" s="97">
        <f t="shared" ref="AR52" si="86">(AM52+AN52+AO52+AP52)/K52</f>
        <v>2.4464831804281346E-2</v>
      </c>
      <c r="AS52" s="33"/>
      <c r="AT52" s="33"/>
      <c r="AU52" s="33"/>
      <c r="AV52" s="33"/>
      <c r="AW52" s="33"/>
    </row>
    <row r="53" spans="2:49" s="23" customFormat="1" x14ac:dyDescent="0.25">
      <c r="B53" s="22"/>
      <c r="C53" s="24"/>
      <c r="D53" s="65"/>
      <c r="E53" s="65"/>
      <c r="F53" s="37" t="s">
        <v>32</v>
      </c>
      <c r="G53" s="35" t="s">
        <v>73</v>
      </c>
      <c r="H53" s="71">
        <v>2</v>
      </c>
      <c r="I53" s="97">
        <f t="shared" ref="I53" si="87">U53+AF53+AQ53</f>
        <v>0.46448598130841118</v>
      </c>
      <c r="J53" s="97">
        <f t="shared" ref="J53" si="88">V53+AG53+AR53</f>
        <v>0.60841121495327111</v>
      </c>
      <c r="K53" s="39">
        <v>2140</v>
      </c>
      <c r="L53" s="37"/>
      <c r="M53" s="37"/>
      <c r="N53" s="37"/>
      <c r="O53" s="37"/>
      <c r="P53" s="37">
        <v>5</v>
      </c>
      <c r="Q53" s="37">
        <v>600</v>
      </c>
      <c r="R53" s="37">
        <v>313</v>
      </c>
      <c r="S53" s="37">
        <v>113</v>
      </c>
      <c r="T53" s="37">
        <v>43</v>
      </c>
      <c r="U53" s="117">
        <f t="shared" ref="U53" si="89">(P53+Q53+R53)/K53</f>
        <v>0.42897196261682241</v>
      </c>
      <c r="V53" s="97">
        <f t="shared" ref="V53" si="90">(P53+Q53+R53+S53+T53)/K53</f>
        <v>0.5018691588785047</v>
      </c>
      <c r="W53" s="37"/>
      <c r="X53" s="37"/>
      <c r="Y53" s="37"/>
      <c r="Z53" s="37"/>
      <c r="AA53" s="37">
        <v>1</v>
      </c>
      <c r="AB53" s="37">
        <v>1</v>
      </c>
      <c r="AC53" s="37">
        <v>16</v>
      </c>
      <c r="AD53" s="37">
        <v>27</v>
      </c>
      <c r="AE53" s="37">
        <v>16</v>
      </c>
      <c r="AF53" s="117">
        <f t="shared" ref="AF53" si="91">(AA53+AB53+AC53)/K53</f>
        <v>8.4112149532710283E-3</v>
      </c>
      <c r="AG53" s="97">
        <f t="shared" ref="AG53" si="92">(AA53+AB53+AC53+AD53+AE53)/K53</f>
        <v>2.850467289719626E-2</v>
      </c>
      <c r="AH53" s="37"/>
      <c r="AI53" s="37"/>
      <c r="AJ53" s="37"/>
      <c r="AK53" s="37"/>
      <c r="AL53" s="37">
        <v>12</v>
      </c>
      <c r="AM53" s="37">
        <v>27</v>
      </c>
      <c r="AN53" s="37">
        <v>19</v>
      </c>
      <c r="AO53" s="37">
        <v>39</v>
      </c>
      <c r="AP53" s="37">
        <v>70</v>
      </c>
      <c r="AQ53" s="117">
        <f t="shared" ref="AQ53" si="93">(AL53+AM53+AN53)/K53</f>
        <v>2.7102803738317756E-2</v>
      </c>
      <c r="AR53" s="97">
        <f t="shared" ref="AR53" si="94">(AL53+AM53+AN53+AO53+AP53)/K53</f>
        <v>7.8037383177570099E-2</v>
      </c>
      <c r="AS53" s="33"/>
      <c r="AT53" s="33"/>
      <c r="AU53" s="33"/>
      <c r="AV53" s="33"/>
      <c r="AW53" s="33"/>
    </row>
    <row r="54" spans="2:49" x14ac:dyDescent="0.25">
      <c r="B54" s="16"/>
      <c r="C54" s="24"/>
      <c r="D54" s="65"/>
      <c r="E54" s="65"/>
      <c r="F54" s="37" t="s">
        <v>2</v>
      </c>
      <c r="G54" s="35" t="s">
        <v>73</v>
      </c>
      <c r="H54" s="71">
        <v>4</v>
      </c>
      <c r="I54" s="97">
        <f t="shared" ref="I54" si="95">U54+AF54+AQ54</f>
        <v>0.55300546448087429</v>
      </c>
      <c r="J54" s="97">
        <f>V54+AG54+AR54</f>
        <v>0.7139344262295082</v>
      </c>
      <c r="K54" s="39">
        <v>3660</v>
      </c>
      <c r="L54" s="37"/>
      <c r="M54" s="37"/>
      <c r="N54" s="37">
        <v>5</v>
      </c>
      <c r="O54" s="37">
        <v>68</v>
      </c>
      <c r="P54" s="37">
        <v>140</v>
      </c>
      <c r="Q54" s="37">
        <v>384</v>
      </c>
      <c r="R54" s="37">
        <v>462</v>
      </c>
      <c r="S54" s="37">
        <v>194</v>
      </c>
      <c r="T54" s="37">
        <v>81</v>
      </c>
      <c r="U54" s="117">
        <f t="shared" ref="U54" si="96">(N54+O54+P54+Q54+R54) /K54</f>
        <v>0.28934426229508198</v>
      </c>
      <c r="V54" s="97">
        <f t="shared" ref="V54" si="97">(N54+O54+P54+Q54+R54+S54+T54)/K54</f>
        <v>0.36448087431693987</v>
      </c>
      <c r="W54" s="37"/>
      <c r="X54" s="37"/>
      <c r="Y54" s="37">
        <v>3</v>
      </c>
      <c r="Z54" s="37">
        <v>7</v>
      </c>
      <c r="AA54" s="37">
        <v>75</v>
      </c>
      <c r="AB54" s="37">
        <v>269</v>
      </c>
      <c r="AC54" s="37">
        <v>356</v>
      </c>
      <c r="AD54" s="37">
        <v>185</v>
      </c>
      <c r="AE54" s="37">
        <v>62</v>
      </c>
      <c r="AF54" s="117">
        <f t="shared" ref="AF54" si="98">(Y54+Z54+AA54+AB54+AC54) /K54</f>
        <v>0.19398907103825136</v>
      </c>
      <c r="AG54" s="97">
        <f t="shared" ref="AG54" si="99">(Y54+Z54+AA54+AB54+AC54+AD54+AE54)/K54</f>
        <v>0.2614754098360656</v>
      </c>
      <c r="AH54" s="37"/>
      <c r="AI54" s="37"/>
      <c r="AJ54" s="37">
        <v>12</v>
      </c>
      <c r="AK54" s="37">
        <v>31</v>
      </c>
      <c r="AL54" s="37">
        <v>68</v>
      </c>
      <c r="AM54" s="37">
        <v>86</v>
      </c>
      <c r="AN54" s="37">
        <v>58</v>
      </c>
      <c r="AO54" s="37">
        <v>39</v>
      </c>
      <c r="AP54" s="37">
        <v>28</v>
      </c>
      <c r="AQ54" s="117">
        <f t="shared" ref="AQ54" si="100">(AJ54+AK54+AL54+AM54+AN54) /K54</f>
        <v>6.9672131147540978E-2</v>
      </c>
      <c r="AR54" s="97">
        <f t="shared" ref="AR54" si="101">(AJ54+AK54+AL54+AM54+AN54+AO54+AP54)/K54</f>
        <v>8.797814207650273E-2</v>
      </c>
    </row>
    <row r="55" spans="2:49" x14ac:dyDescent="0.25">
      <c r="B55" s="16"/>
      <c r="C55" s="24"/>
      <c r="D55" s="65"/>
      <c r="E55" s="65"/>
      <c r="F55" s="37" t="s">
        <v>4</v>
      </c>
      <c r="G55" s="35" t="s">
        <v>73</v>
      </c>
      <c r="H55" s="71">
        <v>3</v>
      </c>
      <c r="I55" s="96" t="s">
        <v>28</v>
      </c>
      <c r="J55" s="96" t="s">
        <v>28</v>
      </c>
      <c r="K55" s="39" t="s">
        <v>29</v>
      </c>
      <c r="L55" s="40"/>
      <c r="M55" s="40"/>
      <c r="N55" s="40"/>
      <c r="O55" s="40"/>
      <c r="P55" s="40"/>
      <c r="Q55" s="40"/>
      <c r="R55" s="40"/>
      <c r="S55" s="40"/>
      <c r="T55" s="40"/>
      <c r="U55" s="117"/>
      <c r="V55" s="97"/>
      <c r="W55" s="37"/>
      <c r="X55" s="37"/>
      <c r="Y55" s="37"/>
      <c r="Z55" s="37"/>
      <c r="AA55" s="37"/>
      <c r="AB55" s="37"/>
      <c r="AC55" s="37"/>
      <c r="AD55" s="37"/>
      <c r="AE55" s="37"/>
      <c r="AF55" s="117"/>
      <c r="AG55" s="97"/>
      <c r="AH55" s="37"/>
      <c r="AI55" s="37"/>
      <c r="AJ55" s="37"/>
      <c r="AK55" s="37"/>
      <c r="AL55" s="37"/>
      <c r="AM55" s="37"/>
      <c r="AN55" s="37"/>
      <c r="AO55" s="37"/>
      <c r="AP55" s="37"/>
      <c r="AQ55" s="117"/>
      <c r="AR55" s="97"/>
    </row>
    <row r="56" spans="2:49" x14ac:dyDescent="0.25">
      <c r="B56" s="16"/>
      <c r="C56" s="24"/>
      <c r="D56" s="65"/>
      <c r="E56" s="65"/>
      <c r="F56" s="37" t="s">
        <v>5</v>
      </c>
      <c r="G56" s="35" t="s">
        <v>73</v>
      </c>
      <c r="H56" s="71">
        <v>6</v>
      </c>
      <c r="I56" s="96" t="s">
        <v>28</v>
      </c>
      <c r="J56" s="96" t="s">
        <v>28</v>
      </c>
      <c r="K56" s="39" t="s">
        <v>29</v>
      </c>
      <c r="L56" s="40"/>
      <c r="M56" s="40"/>
      <c r="N56" s="40"/>
      <c r="O56" s="40"/>
      <c r="P56" s="40"/>
      <c r="Q56" s="40"/>
      <c r="R56" s="40"/>
      <c r="S56" s="40"/>
      <c r="T56" s="40"/>
      <c r="U56" s="117"/>
      <c r="V56" s="97"/>
      <c r="W56" s="37"/>
      <c r="X56" s="37"/>
      <c r="Y56" s="37"/>
      <c r="Z56" s="37"/>
      <c r="AA56" s="37"/>
      <c r="AB56" s="37"/>
      <c r="AC56" s="37"/>
      <c r="AD56" s="37"/>
      <c r="AE56" s="37"/>
      <c r="AF56" s="117"/>
      <c r="AG56" s="97"/>
      <c r="AH56" s="37"/>
      <c r="AI56" s="37"/>
      <c r="AJ56" s="37"/>
      <c r="AK56" s="37"/>
      <c r="AL56" s="37"/>
      <c r="AM56" s="37"/>
      <c r="AN56" s="37"/>
      <c r="AO56" s="37"/>
      <c r="AP56" s="37"/>
      <c r="AQ56" s="117"/>
      <c r="AR56" s="97"/>
    </row>
    <row r="57" spans="2:49" s="23" customFormat="1" ht="15.75" thickBot="1" x14ac:dyDescent="0.3">
      <c r="B57" s="22"/>
      <c r="C57" s="8"/>
      <c r="D57" s="8"/>
      <c r="E57" s="8"/>
      <c r="F57" s="44"/>
      <c r="G57" s="44"/>
      <c r="H57" s="42"/>
      <c r="I57" s="98"/>
      <c r="J57" s="98"/>
      <c r="K57" s="45"/>
      <c r="L57" s="44"/>
      <c r="M57" s="44"/>
      <c r="N57" s="44"/>
      <c r="O57" s="44"/>
      <c r="P57" s="44"/>
      <c r="Q57" s="44"/>
      <c r="R57" s="44"/>
      <c r="S57" s="44"/>
      <c r="T57" s="44"/>
      <c r="U57" s="118"/>
      <c r="V57" s="103"/>
      <c r="W57" s="44"/>
      <c r="X57" s="44"/>
      <c r="Y57" s="44"/>
      <c r="Z57" s="44"/>
      <c r="AA57" s="44"/>
      <c r="AB57" s="44"/>
      <c r="AC57" s="44"/>
      <c r="AD57" s="44"/>
      <c r="AE57" s="44"/>
      <c r="AF57" s="118"/>
      <c r="AG57" s="103"/>
      <c r="AH57" s="44"/>
      <c r="AI57" s="44"/>
      <c r="AJ57" s="44"/>
      <c r="AK57" s="44"/>
      <c r="AL57" s="44"/>
      <c r="AM57" s="44"/>
      <c r="AN57" s="44"/>
      <c r="AO57" s="44"/>
      <c r="AP57" s="44"/>
      <c r="AQ57" s="118"/>
      <c r="AR57" s="103"/>
      <c r="AS57" s="33"/>
      <c r="AT57" s="33"/>
      <c r="AU57" s="33"/>
      <c r="AV57" s="33"/>
      <c r="AW57" s="33"/>
    </row>
    <row r="58" spans="2:49" s="23" customFormat="1" x14ac:dyDescent="0.25">
      <c r="B58" s="22"/>
      <c r="C58" s="24" t="s">
        <v>15</v>
      </c>
      <c r="D58" s="65"/>
      <c r="E58" s="65"/>
      <c r="F58" s="37" t="s">
        <v>1</v>
      </c>
      <c r="G58" s="35" t="s">
        <v>73</v>
      </c>
      <c r="H58" s="71">
        <v>1</v>
      </c>
      <c r="I58" s="97">
        <f t="shared" ref="I58" si="102">U58+AF58+AQ58</f>
        <v>0.62126245847176087</v>
      </c>
      <c r="J58" s="97">
        <f t="shared" ref="J58" si="103">V58+AG58+AR58</f>
        <v>0.66777408637873747</v>
      </c>
      <c r="K58" s="38">
        <v>301</v>
      </c>
      <c r="L58" s="37"/>
      <c r="M58" s="37"/>
      <c r="N58" s="37"/>
      <c r="O58" s="37"/>
      <c r="P58" s="37"/>
      <c r="Q58" s="37">
        <v>92</v>
      </c>
      <c r="R58" s="37">
        <v>93</v>
      </c>
      <c r="S58" s="37">
        <v>7</v>
      </c>
      <c r="T58" s="37">
        <v>5</v>
      </c>
      <c r="U58" s="117">
        <f t="shared" ref="U58" si="104">(Q58+R58)/K58</f>
        <v>0.61461794019933558</v>
      </c>
      <c r="V58" s="97">
        <f t="shared" ref="V58" si="105">(Q58+R58+S58+T58)/K58</f>
        <v>0.654485049833887</v>
      </c>
      <c r="W58" s="37"/>
      <c r="X58" s="37"/>
      <c r="Y58" s="37"/>
      <c r="Z58" s="37"/>
      <c r="AA58" s="37"/>
      <c r="AB58" s="37">
        <v>0</v>
      </c>
      <c r="AC58" s="37">
        <v>0</v>
      </c>
      <c r="AD58" s="37">
        <v>0</v>
      </c>
      <c r="AE58" s="37">
        <v>0</v>
      </c>
      <c r="AF58" s="117">
        <f t="shared" ref="AF58" si="106">(AB58+AC58)/K58</f>
        <v>0</v>
      </c>
      <c r="AG58" s="97">
        <f t="shared" ref="AG58" si="107">(AB58+AC58+AD58+AE58)/K58</f>
        <v>0</v>
      </c>
      <c r="AH58" s="37"/>
      <c r="AI58" s="37"/>
      <c r="AJ58" s="37"/>
      <c r="AK58" s="37"/>
      <c r="AL58" s="37"/>
      <c r="AM58" s="37">
        <v>1</v>
      </c>
      <c r="AN58" s="37">
        <v>1</v>
      </c>
      <c r="AO58" s="37">
        <v>2</v>
      </c>
      <c r="AP58" s="37">
        <v>0</v>
      </c>
      <c r="AQ58" s="117">
        <f t="shared" ref="AQ58" si="108">(AM58+AN58)/K58</f>
        <v>6.6445182724252493E-3</v>
      </c>
      <c r="AR58" s="97">
        <f t="shared" ref="AR58" si="109">(AM58+AN58+AO58+AP58)/K58</f>
        <v>1.3289036544850499E-2</v>
      </c>
      <c r="AS58" s="33"/>
      <c r="AT58" s="33"/>
      <c r="AU58" s="33"/>
      <c r="AV58" s="33"/>
      <c r="AW58" s="33"/>
    </row>
    <row r="59" spans="2:49" s="23" customFormat="1" x14ac:dyDescent="0.25">
      <c r="B59" s="22"/>
      <c r="C59" s="24"/>
      <c r="D59" s="65"/>
      <c r="E59" s="65"/>
      <c r="F59" s="37" t="s">
        <v>32</v>
      </c>
      <c r="G59" s="35" t="s">
        <v>73</v>
      </c>
      <c r="H59" s="71">
        <v>2</v>
      </c>
      <c r="I59" s="97">
        <f t="shared" ref="I59" si="110">U59+AF59+AQ59</f>
        <v>0.6058394160583942</v>
      </c>
      <c r="J59" s="97">
        <f t="shared" ref="J59" si="111">V59+AG59+AR59</f>
        <v>0.67153284671532854</v>
      </c>
      <c r="K59" s="38">
        <v>137</v>
      </c>
      <c r="L59" s="37"/>
      <c r="M59" s="37"/>
      <c r="N59" s="37"/>
      <c r="O59" s="37"/>
      <c r="P59" s="37">
        <v>35</v>
      </c>
      <c r="Q59" s="37">
        <v>28</v>
      </c>
      <c r="R59" s="37">
        <v>13</v>
      </c>
      <c r="S59" s="37">
        <v>4</v>
      </c>
      <c r="T59" s="37">
        <v>1</v>
      </c>
      <c r="U59" s="117">
        <f t="shared" ref="U59" si="112">(P59+Q59+R59)/K59</f>
        <v>0.55474452554744524</v>
      </c>
      <c r="V59" s="97">
        <f t="shared" ref="V59" si="113">(P59+Q59+R59+S59+T59)/K59</f>
        <v>0.59124087591240881</v>
      </c>
      <c r="W59" s="37"/>
      <c r="X59" s="37"/>
      <c r="Y59" s="37"/>
      <c r="Z59" s="37"/>
      <c r="AA59" s="37">
        <v>1</v>
      </c>
      <c r="AB59" s="37">
        <v>0</v>
      </c>
      <c r="AC59" s="37">
        <v>0</v>
      </c>
      <c r="AD59" s="37">
        <v>2</v>
      </c>
      <c r="AE59" s="37">
        <v>0</v>
      </c>
      <c r="AF59" s="117">
        <f t="shared" ref="AF59" si="114">(AA59+AB59+AC59)/K59</f>
        <v>7.2992700729927005E-3</v>
      </c>
      <c r="AG59" s="97">
        <f t="shared" ref="AG59" si="115">(AA59+AB59+AC59+AD59+AE59)/K59</f>
        <v>2.1897810218978103E-2</v>
      </c>
      <c r="AH59" s="37"/>
      <c r="AI59" s="37"/>
      <c r="AJ59" s="37"/>
      <c r="AK59" s="37"/>
      <c r="AL59" s="37">
        <v>3</v>
      </c>
      <c r="AM59" s="37">
        <v>1</v>
      </c>
      <c r="AN59" s="37">
        <v>2</v>
      </c>
      <c r="AO59" s="37">
        <v>0</v>
      </c>
      <c r="AP59" s="37">
        <v>2</v>
      </c>
      <c r="AQ59" s="117">
        <f t="shared" ref="AQ59" si="116">(AL59+AM59+AN59)/K59</f>
        <v>4.3795620437956206E-2</v>
      </c>
      <c r="AR59" s="97">
        <f t="shared" ref="AR59" si="117">(AL59+AM59+AN59+AO59+AP59)/K59</f>
        <v>5.8394160583941604E-2</v>
      </c>
      <c r="AS59" s="33"/>
      <c r="AT59" s="33"/>
      <c r="AU59" s="33"/>
      <c r="AV59" s="33"/>
      <c r="AW59" s="33"/>
    </row>
    <row r="60" spans="2:49" s="23" customFormat="1" x14ac:dyDescent="0.25">
      <c r="B60" s="22"/>
      <c r="C60" s="24"/>
      <c r="D60" s="65"/>
      <c r="E60" s="65"/>
      <c r="F60" s="37" t="s">
        <v>2</v>
      </c>
      <c r="G60" s="35" t="s">
        <v>73</v>
      </c>
      <c r="H60" s="71">
        <v>4</v>
      </c>
      <c r="I60" s="96" t="s">
        <v>28</v>
      </c>
      <c r="J60" s="96" t="s">
        <v>28</v>
      </c>
      <c r="K60" s="39" t="s">
        <v>29</v>
      </c>
      <c r="L60" s="40"/>
      <c r="M60" s="40"/>
      <c r="N60" s="40"/>
      <c r="O60" s="40"/>
      <c r="P60" s="40"/>
      <c r="Q60" s="40"/>
      <c r="R60" s="40"/>
      <c r="S60" s="40"/>
      <c r="T60" s="40"/>
      <c r="U60" s="117"/>
      <c r="V60" s="97"/>
      <c r="W60" s="37"/>
      <c r="X60" s="37"/>
      <c r="Y60" s="37"/>
      <c r="Z60" s="37"/>
      <c r="AA60" s="37"/>
      <c r="AB60" s="37"/>
      <c r="AC60" s="37"/>
      <c r="AD60" s="37"/>
      <c r="AE60" s="37"/>
      <c r="AF60" s="117"/>
      <c r="AG60" s="97"/>
      <c r="AH60" s="37"/>
      <c r="AI60" s="37"/>
      <c r="AJ60" s="37"/>
      <c r="AK60" s="37"/>
      <c r="AL60" s="37"/>
      <c r="AM60" s="37"/>
      <c r="AN60" s="37"/>
      <c r="AO60" s="37"/>
      <c r="AP60" s="37"/>
      <c r="AQ60" s="117"/>
      <c r="AR60" s="97"/>
      <c r="AS60" s="33"/>
      <c r="AT60" s="33"/>
      <c r="AU60" s="33"/>
      <c r="AV60" s="33"/>
      <c r="AW60" s="33"/>
    </row>
    <row r="61" spans="2:49" s="28" customFormat="1" ht="15.75" thickBot="1" x14ac:dyDescent="0.3">
      <c r="B61" s="27"/>
      <c r="C61" s="24"/>
      <c r="D61" s="65"/>
      <c r="E61" s="65"/>
      <c r="F61" s="37" t="s">
        <v>4</v>
      </c>
      <c r="G61" s="35" t="s">
        <v>73</v>
      </c>
      <c r="H61" s="71">
        <v>3</v>
      </c>
      <c r="I61" s="96" t="s">
        <v>28</v>
      </c>
      <c r="J61" s="96" t="s">
        <v>28</v>
      </c>
      <c r="K61" s="39" t="s">
        <v>29</v>
      </c>
      <c r="L61" s="40"/>
      <c r="M61" s="40"/>
      <c r="N61" s="40"/>
      <c r="O61" s="40"/>
      <c r="P61" s="40"/>
      <c r="Q61" s="40"/>
      <c r="R61" s="40"/>
      <c r="S61" s="40"/>
      <c r="T61" s="40"/>
      <c r="U61" s="117"/>
      <c r="V61" s="97"/>
      <c r="W61" s="37"/>
      <c r="X61" s="37"/>
      <c r="Y61" s="37"/>
      <c r="Z61" s="37"/>
      <c r="AA61" s="37"/>
      <c r="AB61" s="37"/>
      <c r="AC61" s="37"/>
      <c r="AD61" s="37"/>
      <c r="AE61" s="37"/>
      <c r="AF61" s="117"/>
      <c r="AG61" s="97"/>
      <c r="AH61" s="37"/>
      <c r="AI61" s="37"/>
      <c r="AJ61" s="37"/>
      <c r="AK61" s="37"/>
      <c r="AL61" s="37"/>
      <c r="AM61" s="37"/>
      <c r="AN61" s="37"/>
      <c r="AO61" s="37"/>
      <c r="AP61" s="37"/>
      <c r="AQ61" s="117"/>
      <c r="AR61" s="97"/>
      <c r="AS61" s="26"/>
      <c r="AT61" s="26"/>
      <c r="AU61" s="26"/>
      <c r="AV61" s="26"/>
      <c r="AW61" s="26"/>
    </row>
    <row r="62" spans="2:49" x14ac:dyDescent="0.25">
      <c r="B62" s="16"/>
      <c r="C62" s="24"/>
      <c r="D62" s="65"/>
      <c r="E62" s="65"/>
      <c r="F62" s="37" t="s">
        <v>5</v>
      </c>
      <c r="G62" s="35" t="s">
        <v>73</v>
      </c>
      <c r="H62" s="71">
        <v>6</v>
      </c>
      <c r="I62" s="96" t="s">
        <v>28</v>
      </c>
      <c r="J62" s="96" t="s">
        <v>28</v>
      </c>
      <c r="K62" s="39" t="s">
        <v>29</v>
      </c>
      <c r="L62" s="40"/>
      <c r="M62" s="40"/>
      <c r="N62" s="40"/>
      <c r="O62" s="40"/>
      <c r="P62" s="40"/>
      <c r="Q62" s="40"/>
      <c r="R62" s="40"/>
      <c r="S62" s="40"/>
      <c r="T62" s="40"/>
      <c r="U62" s="117"/>
      <c r="V62" s="97"/>
      <c r="W62" s="37"/>
      <c r="X62" s="37"/>
      <c r="Y62" s="37"/>
      <c r="Z62" s="37"/>
      <c r="AA62" s="37"/>
      <c r="AB62" s="37"/>
      <c r="AC62" s="37"/>
      <c r="AD62" s="37"/>
      <c r="AE62" s="37"/>
      <c r="AF62" s="117"/>
      <c r="AG62" s="97"/>
      <c r="AH62" s="37"/>
      <c r="AI62" s="37"/>
      <c r="AJ62" s="37"/>
      <c r="AK62" s="37"/>
      <c r="AL62" s="37"/>
      <c r="AM62" s="37"/>
      <c r="AN62" s="37"/>
      <c r="AO62" s="37"/>
      <c r="AP62" s="37"/>
      <c r="AQ62" s="117"/>
      <c r="AR62" s="97"/>
    </row>
    <row r="63" spans="2:49" s="23" customFormat="1" ht="15.75" thickBot="1" x14ac:dyDescent="0.3">
      <c r="B63" s="22"/>
      <c r="C63" s="8"/>
      <c r="D63" s="8"/>
      <c r="E63" s="8"/>
      <c r="F63" s="44"/>
      <c r="G63" s="44"/>
      <c r="H63" s="42"/>
      <c r="I63" s="98"/>
      <c r="J63" s="98"/>
      <c r="K63" s="43"/>
      <c r="L63" s="44"/>
      <c r="M63" s="44"/>
      <c r="N63" s="44"/>
      <c r="O63" s="44"/>
      <c r="P63" s="44"/>
      <c r="Q63" s="44"/>
      <c r="R63" s="44"/>
      <c r="S63" s="44"/>
      <c r="T63" s="44"/>
      <c r="U63" s="118"/>
      <c r="V63" s="103"/>
      <c r="W63" s="44"/>
      <c r="X63" s="44"/>
      <c r="Y63" s="44"/>
      <c r="Z63" s="44"/>
      <c r="AA63" s="44"/>
      <c r="AB63" s="44"/>
      <c r="AC63" s="44"/>
      <c r="AD63" s="44"/>
      <c r="AE63" s="44"/>
      <c r="AF63" s="118"/>
      <c r="AG63" s="103"/>
      <c r="AH63" s="44"/>
      <c r="AI63" s="44"/>
      <c r="AJ63" s="44"/>
      <c r="AK63" s="44"/>
      <c r="AL63" s="44"/>
      <c r="AM63" s="44"/>
      <c r="AN63" s="44"/>
      <c r="AO63" s="44"/>
      <c r="AP63" s="44"/>
      <c r="AQ63" s="118"/>
      <c r="AR63" s="103"/>
      <c r="AS63" s="33"/>
      <c r="AT63" s="33"/>
      <c r="AU63" s="33"/>
      <c r="AV63" s="33"/>
      <c r="AW63" s="33"/>
    </row>
    <row r="64" spans="2:49" s="23" customFormat="1" x14ac:dyDescent="0.25">
      <c r="B64" s="22"/>
      <c r="C64" s="24" t="s">
        <v>64</v>
      </c>
      <c r="D64" s="65"/>
      <c r="E64" s="65"/>
      <c r="F64" s="37" t="s">
        <v>1</v>
      </c>
      <c r="G64" s="35" t="s">
        <v>73</v>
      </c>
      <c r="H64" s="71">
        <v>1</v>
      </c>
      <c r="I64" s="96" t="s">
        <v>28</v>
      </c>
      <c r="J64" s="96" t="s">
        <v>28</v>
      </c>
      <c r="K64" s="38" t="s">
        <v>29</v>
      </c>
      <c r="L64" s="37"/>
      <c r="M64" s="37"/>
      <c r="N64" s="37"/>
      <c r="O64" s="37"/>
      <c r="P64" s="37"/>
      <c r="Q64" s="37"/>
      <c r="R64" s="37"/>
      <c r="S64" s="37"/>
      <c r="T64" s="37"/>
      <c r="U64" s="117"/>
      <c r="V64" s="97"/>
      <c r="W64" s="37"/>
      <c r="X64" s="37"/>
      <c r="Y64" s="37"/>
      <c r="Z64" s="37"/>
      <c r="AA64" s="37"/>
      <c r="AB64" s="37"/>
      <c r="AC64" s="37"/>
      <c r="AD64" s="37"/>
      <c r="AE64" s="37"/>
      <c r="AF64" s="117"/>
      <c r="AG64" s="97"/>
      <c r="AH64" s="37"/>
      <c r="AI64" s="37"/>
      <c r="AJ64" s="37"/>
      <c r="AK64" s="37"/>
      <c r="AL64" s="37"/>
      <c r="AM64" s="37"/>
      <c r="AN64" s="37"/>
      <c r="AO64" s="37"/>
      <c r="AP64" s="37"/>
      <c r="AQ64" s="117"/>
      <c r="AR64" s="97"/>
      <c r="AS64" s="33"/>
      <c r="AT64" s="33"/>
      <c r="AU64" s="33"/>
      <c r="AV64" s="33"/>
      <c r="AW64" s="33"/>
    </row>
    <row r="65" spans="2:49" s="23" customFormat="1" x14ac:dyDescent="0.25">
      <c r="B65" s="22"/>
      <c r="C65" s="24"/>
      <c r="D65" s="65"/>
      <c r="E65" s="65"/>
      <c r="F65" s="37" t="s">
        <v>32</v>
      </c>
      <c r="G65" s="35" t="s">
        <v>73</v>
      </c>
      <c r="H65" s="71">
        <v>2</v>
      </c>
      <c r="I65" s="96" t="s">
        <v>28</v>
      </c>
      <c r="J65" s="96" t="s">
        <v>28</v>
      </c>
      <c r="K65" s="38" t="s">
        <v>29</v>
      </c>
      <c r="L65" s="37"/>
      <c r="M65" s="37"/>
      <c r="N65" s="37"/>
      <c r="O65" s="37"/>
      <c r="P65" s="37"/>
      <c r="Q65" s="37"/>
      <c r="R65" s="37"/>
      <c r="S65" s="37"/>
      <c r="T65" s="37"/>
      <c r="U65" s="117"/>
      <c r="V65" s="97"/>
      <c r="W65" s="37"/>
      <c r="X65" s="37"/>
      <c r="Y65" s="37"/>
      <c r="Z65" s="37"/>
      <c r="AA65" s="37"/>
      <c r="AB65" s="37"/>
      <c r="AC65" s="37"/>
      <c r="AD65" s="37"/>
      <c r="AE65" s="37"/>
      <c r="AF65" s="117"/>
      <c r="AG65" s="97"/>
      <c r="AH65" s="37"/>
      <c r="AI65" s="37"/>
      <c r="AJ65" s="37"/>
      <c r="AK65" s="37"/>
      <c r="AL65" s="37"/>
      <c r="AM65" s="37"/>
      <c r="AN65" s="37"/>
      <c r="AO65" s="37"/>
      <c r="AP65" s="37"/>
      <c r="AQ65" s="117"/>
      <c r="AR65" s="97"/>
      <c r="AS65" s="33"/>
      <c r="AT65" s="33"/>
      <c r="AU65" s="33"/>
      <c r="AV65" s="33"/>
      <c r="AW65" s="33"/>
    </row>
    <row r="66" spans="2:49" s="23" customFormat="1" x14ac:dyDescent="0.25">
      <c r="B66" s="22"/>
      <c r="C66" s="24"/>
      <c r="D66" s="65"/>
      <c r="E66" s="65"/>
      <c r="F66" s="37" t="s">
        <v>2</v>
      </c>
      <c r="G66" s="35" t="s">
        <v>73</v>
      </c>
      <c r="H66" s="71">
        <v>4</v>
      </c>
      <c r="I66" s="97">
        <f t="shared" ref="I66" si="118">U66+AF66+AQ66</f>
        <v>0.62456140350877198</v>
      </c>
      <c r="J66" s="97">
        <f>V66+AG66+AR66</f>
        <v>0.71228070175438596</v>
      </c>
      <c r="K66" s="38">
        <v>285</v>
      </c>
      <c r="L66" s="37"/>
      <c r="M66" s="37"/>
      <c r="N66" s="37">
        <v>8</v>
      </c>
      <c r="O66" s="37">
        <v>28</v>
      </c>
      <c r="P66" s="37">
        <v>40</v>
      </c>
      <c r="Q66" s="37">
        <v>52</v>
      </c>
      <c r="R66" s="37">
        <v>27</v>
      </c>
      <c r="S66" s="37">
        <v>4</v>
      </c>
      <c r="T66" s="37">
        <v>4</v>
      </c>
      <c r="U66" s="117">
        <f t="shared" ref="U66" si="119">(N66+O66+P66+Q66+R66) /K66</f>
        <v>0.54385964912280704</v>
      </c>
      <c r="V66" s="97">
        <f t="shared" ref="V66" si="120">(N66+O66+P66+Q66+R66+S66+T66)/K66</f>
        <v>0.57192982456140351</v>
      </c>
      <c r="W66" s="37"/>
      <c r="X66" s="37"/>
      <c r="Y66" s="37">
        <v>0</v>
      </c>
      <c r="Z66" s="37">
        <v>1</v>
      </c>
      <c r="AA66" s="37">
        <v>2</v>
      </c>
      <c r="AB66" s="37">
        <v>2</v>
      </c>
      <c r="AC66" s="37">
        <v>6</v>
      </c>
      <c r="AD66" s="37">
        <v>7</v>
      </c>
      <c r="AE66" s="37">
        <v>3</v>
      </c>
      <c r="AF66" s="117">
        <f t="shared" ref="AF66" si="121">(Y66+Z66+AA66+AB66+AC66) /K66</f>
        <v>3.8596491228070177E-2</v>
      </c>
      <c r="AG66" s="97">
        <f t="shared" ref="AG66" si="122">(Y66+Z66+AA66+AB66+AC66+AD66+AE66)/K66</f>
        <v>7.3684210526315783E-2</v>
      </c>
      <c r="AH66" s="37"/>
      <c r="AI66" s="37"/>
      <c r="AJ66" s="37">
        <v>0</v>
      </c>
      <c r="AK66" s="37">
        <v>1</v>
      </c>
      <c r="AL66" s="37">
        <v>4</v>
      </c>
      <c r="AM66" s="37">
        <v>6</v>
      </c>
      <c r="AN66" s="37">
        <v>1</v>
      </c>
      <c r="AO66" s="37">
        <v>2</v>
      </c>
      <c r="AP66" s="37">
        <v>5</v>
      </c>
      <c r="AQ66" s="117">
        <f t="shared" ref="AQ66" si="123">(AJ66+AK66+AL66+AM66+AN66) /K66</f>
        <v>4.2105263157894736E-2</v>
      </c>
      <c r="AR66" s="97">
        <f t="shared" ref="AR66" si="124">(AJ66+AK66+AL66+AM66+AN66+AO66+AP66)/K66</f>
        <v>6.6666666666666666E-2</v>
      </c>
      <c r="AS66" s="33"/>
      <c r="AT66" s="33"/>
      <c r="AU66" s="33"/>
      <c r="AV66" s="33"/>
      <c r="AW66" s="33"/>
    </row>
    <row r="67" spans="2:49" s="23" customFormat="1" x14ac:dyDescent="0.25">
      <c r="B67" s="22"/>
      <c r="C67" s="24"/>
      <c r="D67" s="65"/>
      <c r="E67" s="65"/>
      <c r="F67" s="37" t="s">
        <v>4</v>
      </c>
      <c r="G67" s="35" t="s">
        <v>73</v>
      </c>
      <c r="H67" s="71">
        <v>3</v>
      </c>
      <c r="I67" s="96" t="s">
        <v>28</v>
      </c>
      <c r="J67" s="96" t="s">
        <v>28</v>
      </c>
      <c r="K67" s="39" t="s">
        <v>29</v>
      </c>
      <c r="L67" s="40"/>
      <c r="M67" s="40"/>
      <c r="N67" s="40"/>
      <c r="O67" s="40"/>
      <c r="P67" s="40"/>
      <c r="Q67" s="40"/>
      <c r="R67" s="40"/>
      <c r="S67" s="40"/>
      <c r="T67" s="40"/>
      <c r="U67" s="117"/>
      <c r="V67" s="97"/>
      <c r="W67" s="37"/>
      <c r="X67" s="37"/>
      <c r="Y67" s="37"/>
      <c r="Z67" s="37"/>
      <c r="AA67" s="37"/>
      <c r="AB67" s="37"/>
      <c r="AC67" s="37"/>
      <c r="AD67" s="37"/>
      <c r="AE67" s="37"/>
      <c r="AF67" s="117"/>
      <c r="AG67" s="97"/>
      <c r="AH67" s="37"/>
      <c r="AI67" s="37"/>
      <c r="AJ67" s="37"/>
      <c r="AK67" s="37"/>
      <c r="AL67" s="37"/>
      <c r="AM67" s="37"/>
      <c r="AN67" s="37"/>
      <c r="AO67" s="37"/>
      <c r="AP67" s="37"/>
      <c r="AQ67" s="117"/>
      <c r="AR67" s="97"/>
      <c r="AS67" s="33"/>
      <c r="AT67" s="33"/>
      <c r="AU67" s="33"/>
      <c r="AV67" s="33"/>
      <c r="AW67" s="33"/>
    </row>
    <row r="68" spans="2:49" s="23" customFormat="1" x14ac:dyDescent="0.25">
      <c r="B68" s="22"/>
      <c r="C68" s="24"/>
      <c r="D68" s="65"/>
      <c r="E68" s="65"/>
      <c r="F68" s="37" t="s">
        <v>5</v>
      </c>
      <c r="G68" s="35" t="s">
        <v>73</v>
      </c>
      <c r="H68" s="71">
        <v>6</v>
      </c>
      <c r="I68" s="96" t="s">
        <v>28</v>
      </c>
      <c r="J68" s="96" t="s">
        <v>28</v>
      </c>
      <c r="K68" s="39" t="s">
        <v>29</v>
      </c>
      <c r="L68" s="40"/>
      <c r="M68" s="40"/>
      <c r="N68" s="40"/>
      <c r="O68" s="40"/>
      <c r="P68" s="40"/>
      <c r="Q68" s="40"/>
      <c r="R68" s="40"/>
      <c r="S68" s="40"/>
      <c r="T68" s="40"/>
      <c r="U68" s="117"/>
      <c r="V68" s="97"/>
      <c r="W68" s="37"/>
      <c r="X68" s="37"/>
      <c r="Y68" s="37"/>
      <c r="Z68" s="37"/>
      <c r="AA68" s="37"/>
      <c r="AB68" s="37"/>
      <c r="AC68" s="37"/>
      <c r="AD68" s="37"/>
      <c r="AE68" s="37"/>
      <c r="AF68" s="117"/>
      <c r="AG68" s="97"/>
      <c r="AH68" s="37"/>
      <c r="AI68" s="37"/>
      <c r="AJ68" s="37"/>
      <c r="AK68" s="37"/>
      <c r="AL68" s="37"/>
      <c r="AM68" s="37"/>
      <c r="AN68" s="37"/>
      <c r="AO68" s="37"/>
      <c r="AP68" s="37"/>
      <c r="AQ68" s="117"/>
      <c r="AR68" s="97"/>
      <c r="AS68" s="33"/>
      <c r="AT68" s="33"/>
      <c r="AU68" s="33"/>
      <c r="AV68" s="33"/>
      <c r="AW68" s="33"/>
    </row>
    <row r="69" spans="2:49" s="23" customFormat="1" ht="15.75" thickBot="1" x14ac:dyDescent="0.3">
      <c r="B69" s="22"/>
      <c r="C69" s="8"/>
      <c r="D69" s="9"/>
      <c r="E69" s="9"/>
      <c r="F69" s="44"/>
      <c r="G69" s="44"/>
      <c r="H69" s="42"/>
      <c r="I69" s="98"/>
      <c r="J69" s="98"/>
      <c r="K69" s="43"/>
      <c r="L69" s="44"/>
      <c r="M69" s="44"/>
      <c r="N69" s="44"/>
      <c r="O69" s="44"/>
      <c r="P69" s="44"/>
      <c r="Q69" s="44"/>
      <c r="R69" s="44"/>
      <c r="S69" s="44"/>
      <c r="T69" s="44"/>
      <c r="U69" s="118"/>
      <c r="V69" s="103"/>
      <c r="W69" s="44"/>
      <c r="X69" s="44"/>
      <c r="Y69" s="44"/>
      <c r="Z69" s="44"/>
      <c r="AA69" s="44"/>
      <c r="AB69" s="44"/>
      <c r="AC69" s="44"/>
      <c r="AD69" s="44"/>
      <c r="AE69" s="44"/>
      <c r="AF69" s="118"/>
      <c r="AG69" s="103"/>
      <c r="AH69" s="44"/>
      <c r="AI69" s="44"/>
      <c r="AJ69" s="44"/>
      <c r="AK69" s="44"/>
      <c r="AL69" s="44"/>
      <c r="AM69" s="44"/>
      <c r="AN69" s="44"/>
      <c r="AO69" s="44"/>
      <c r="AP69" s="44"/>
      <c r="AQ69" s="118"/>
      <c r="AR69" s="103"/>
      <c r="AS69" s="33"/>
      <c r="AT69" s="33"/>
      <c r="AU69" s="33"/>
      <c r="AV69" s="33"/>
      <c r="AW69" s="33"/>
    </row>
    <row r="70" spans="2:49" s="23" customFormat="1" x14ac:dyDescent="0.25">
      <c r="B70" s="22"/>
      <c r="C70" s="24" t="s">
        <v>16</v>
      </c>
      <c r="D70" s="65"/>
      <c r="E70" s="65"/>
      <c r="F70" s="37" t="s">
        <v>1</v>
      </c>
      <c r="G70" s="35" t="s">
        <v>73</v>
      </c>
      <c r="H70" s="71">
        <v>1</v>
      </c>
      <c r="I70" s="97">
        <f t="shared" ref="I70" si="125">U70+AF70+AQ70</f>
        <v>0.80777096114519431</v>
      </c>
      <c r="J70" s="97">
        <f t="shared" ref="J70" si="126">V70+AG70+AR70</f>
        <v>0.82413087934560325</v>
      </c>
      <c r="K70" s="38">
        <v>489</v>
      </c>
      <c r="L70" s="37"/>
      <c r="M70" s="37"/>
      <c r="N70" s="37"/>
      <c r="O70" s="37"/>
      <c r="P70" s="37"/>
      <c r="Q70" s="37">
        <v>280</v>
      </c>
      <c r="R70" s="37">
        <v>113</v>
      </c>
      <c r="S70" s="37">
        <v>2</v>
      </c>
      <c r="T70" s="37">
        <v>1</v>
      </c>
      <c r="U70" s="117">
        <f t="shared" ref="U70" si="127">(Q70+R70)/K70</f>
        <v>0.80368098159509205</v>
      </c>
      <c r="V70" s="97">
        <f t="shared" ref="V70" si="128">(Q70+R70+S70+T70)/K70</f>
        <v>0.80981595092024539</v>
      </c>
      <c r="W70" s="37"/>
      <c r="X70" s="37"/>
      <c r="Y70" s="37"/>
      <c r="Z70" s="37"/>
      <c r="AA70" s="37"/>
      <c r="AB70" s="37">
        <v>1</v>
      </c>
      <c r="AC70" s="37">
        <v>1</v>
      </c>
      <c r="AD70" s="37">
        <v>3</v>
      </c>
      <c r="AE70" s="37">
        <v>0</v>
      </c>
      <c r="AF70" s="117">
        <f t="shared" ref="AF70" si="129">(AB70+AC70)/K70</f>
        <v>4.0899795501022499E-3</v>
      </c>
      <c r="AG70" s="97">
        <f t="shared" ref="AG70" si="130">(AB70+AC70+AD70+AE70)/K70</f>
        <v>1.0224948875255624E-2</v>
      </c>
      <c r="AH70" s="37"/>
      <c r="AI70" s="37"/>
      <c r="AJ70" s="37"/>
      <c r="AK70" s="37"/>
      <c r="AL70" s="37"/>
      <c r="AM70" s="37">
        <v>0</v>
      </c>
      <c r="AN70" s="37">
        <v>0</v>
      </c>
      <c r="AO70" s="37">
        <v>2</v>
      </c>
      <c r="AP70" s="37">
        <v>0</v>
      </c>
      <c r="AQ70" s="117">
        <f t="shared" ref="AQ70" si="131">(AM70+AN70)/K70</f>
        <v>0</v>
      </c>
      <c r="AR70" s="97">
        <f t="shared" ref="AR70" si="132">(AM70+AN70+AO70+AP70)/K70</f>
        <v>4.0899795501022499E-3</v>
      </c>
      <c r="AS70" s="33"/>
      <c r="AT70" s="33"/>
      <c r="AU70" s="33"/>
      <c r="AV70" s="33"/>
      <c r="AW70" s="33"/>
    </row>
    <row r="71" spans="2:49" s="23" customFormat="1" x14ac:dyDescent="0.25">
      <c r="B71" s="22"/>
      <c r="C71" s="24"/>
      <c r="D71" s="65"/>
      <c r="E71" s="65"/>
      <c r="F71" s="37" t="s">
        <v>32</v>
      </c>
      <c r="G71" s="35" t="s">
        <v>73</v>
      </c>
      <c r="H71" s="71">
        <v>2</v>
      </c>
      <c r="I71" s="97">
        <f t="shared" ref="I71" si="133">U71+AF71+AQ71</f>
        <v>0.76171079429735233</v>
      </c>
      <c r="J71" s="97">
        <f t="shared" ref="J71" si="134">V71+AG71+AR71</f>
        <v>0.79429735234215892</v>
      </c>
      <c r="K71" s="38">
        <v>491</v>
      </c>
      <c r="L71" s="37"/>
      <c r="M71" s="37"/>
      <c r="N71" s="37"/>
      <c r="O71" s="37"/>
      <c r="P71" s="37">
        <v>13</v>
      </c>
      <c r="Q71" s="37">
        <v>296</v>
      </c>
      <c r="R71" s="37">
        <v>57</v>
      </c>
      <c r="S71" s="37">
        <v>10</v>
      </c>
      <c r="T71" s="37">
        <v>2</v>
      </c>
      <c r="U71" s="117">
        <f t="shared" ref="U71" si="135">(P71+Q71+R71)/K71</f>
        <v>0.74541751527494904</v>
      </c>
      <c r="V71" s="97">
        <f t="shared" ref="V71" si="136">(P71+Q71+R71+S71+T71)/K71</f>
        <v>0.76985743380855398</v>
      </c>
      <c r="W71" s="37"/>
      <c r="X71" s="37"/>
      <c r="Y71" s="37"/>
      <c r="Z71" s="37"/>
      <c r="AA71" s="37">
        <v>1</v>
      </c>
      <c r="AB71" s="37">
        <v>0</v>
      </c>
      <c r="AC71" s="37">
        <v>2</v>
      </c>
      <c r="AD71" s="37">
        <v>1</v>
      </c>
      <c r="AE71" s="37">
        <v>1</v>
      </c>
      <c r="AF71" s="117">
        <f t="shared" ref="AF71" si="137">(AA71+AB71+AC71)/K71</f>
        <v>6.1099796334012219E-3</v>
      </c>
      <c r="AG71" s="97">
        <f t="shared" ref="AG71" si="138">(AA71+AB71+AC71+AD71+AE71)/K71</f>
        <v>1.0183299389002037E-2</v>
      </c>
      <c r="AH71" s="37"/>
      <c r="AI71" s="37"/>
      <c r="AJ71" s="37"/>
      <c r="AK71" s="37"/>
      <c r="AL71" s="37">
        <v>1</v>
      </c>
      <c r="AM71" s="37">
        <v>1</v>
      </c>
      <c r="AN71" s="37">
        <v>3</v>
      </c>
      <c r="AO71" s="37">
        <v>1</v>
      </c>
      <c r="AP71" s="37">
        <v>1</v>
      </c>
      <c r="AQ71" s="117">
        <f t="shared" ref="AQ71" si="139">(AL71+AM71+AN71)/K71</f>
        <v>1.0183299389002037E-2</v>
      </c>
      <c r="AR71" s="97">
        <f t="shared" ref="AR71" si="140">(AL71+AM71+AN71+AO71+AP71)/K71</f>
        <v>1.4256619144602852E-2</v>
      </c>
      <c r="AS71" s="33"/>
      <c r="AT71" s="33"/>
      <c r="AU71" s="33"/>
      <c r="AV71" s="33"/>
      <c r="AW71" s="33"/>
    </row>
    <row r="72" spans="2:49" s="23" customFormat="1" x14ac:dyDescent="0.25">
      <c r="B72" s="22"/>
      <c r="C72" s="24"/>
      <c r="D72" s="65"/>
      <c r="E72" s="65"/>
      <c r="F72" s="37" t="s">
        <v>2</v>
      </c>
      <c r="G72" s="35" t="s">
        <v>73</v>
      </c>
      <c r="H72" s="71">
        <v>4</v>
      </c>
      <c r="I72" s="97">
        <f t="shared" ref="I72" si="141">U72+AF72+AQ72</f>
        <v>1</v>
      </c>
      <c r="J72" s="97">
        <f>V72+AG72+AR72</f>
        <v>1</v>
      </c>
      <c r="K72" s="38">
        <v>33</v>
      </c>
      <c r="L72" s="37"/>
      <c r="M72" s="37"/>
      <c r="N72" s="37">
        <v>0</v>
      </c>
      <c r="O72" s="37">
        <v>23</v>
      </c>
      <c r="P72" s="37">
        <v>0</v>
      </c>
      <c r="Q72" s="37">
        <v>8</v>
      </c>
      <c r="R72" s="37">
        <v>2</v>
      </c>
      <c r="S72" s="37">
        <v>0</v>
      </c>
      <c r="T72" s="37">
        <v>0</v>
      </c>
      <c r="U72" s="117">
        <f t="shared" ref="U72" si="142">(N72+O72+P72+Q72+R72) /K72</f>
        <v>1</v>
      </c>
      <c r="V72" s="97">
        <f t="shared" ref="V72" si="143">(N72+O72+P72+Q72+R72+S72+T72)/K72</f>
        <v>1</v>
      </c>
      <c r="W72" s="37"/>
      <c r="X72" s="37"/>
      <c r="Y72" s="37">
        <v>0</v>
      </c>
      <c r="Z72" s="37">
        <v>0</v>
      </c>
      <c r="AA72" s="37">
        <v>0</v>
      </c>
      <c r="AB72" s="37">
        <v>0</v>
      </c>
      <c r="AC72" s="37">
        <v>0</v>
      </c>
      <c r="AD72" s="37">
        <v>0</v>
      </c>
      <c r="AE72" s="37">
        <v>0</v>
      </c>
      <c r="AF72" s="117">
        <f t="shared" ref="AF72" si="144">(Y72+Z72+AA72+AB72+AC72) /K72</f>
        <v>0</v>
      </c>
      <c r="AG72" s="97">
        <f t="shared" ref="AG72" si="145">(Y72+Z72+AA72+AB72+AC72+AD72+AE72)/K72</f>
        <v>0</v>
      </c>
      <c r="AH72" s="37"/>
      <c r="AI72" s="37"/>
      <c r="AJ72" s="37">
        <v>0</v>
      </c>
      <c r="AK72" s="37">
        <v>0</v>
      </c>
      <c r="AL72" s="37">
        <v>0</v>
      </c>
      <c r="AM72" s="37">
        <v>0</v>
      </c>
      <c r="AN72" s="37">
        <v>0</v>
      </c>
      <c r="AO72" s="37">
        <v>0</v>
      </c>
      <c r="AP72" s="37">
        <v>0</v>
      </c>
      <c r="AQ72" s="117">
        <f t="shared" ref="AQ72" si="146">(AJ72+AK72+AL72+AM72+AN72) /K72</f>
        <v>0</v>
      </c>
      <c r="AR72" s="97">
        <f t="shared" ref="AR72" si="147">(AJ72+AK72+AL72+AM72+AN72+AO72+AP72)/K72</f>
        <v>0</v>
      </c>
      <c r="AS72" s="33"/>
      <c r="AT72" s="33"/>
      <c r="AU72" s="33"/>
      <c r="AV72" s="33"/>
      <c r="AW72" s="33"/>
    </row>
    <row r="73" spans="2:49" s="23" customFormat="1" x14ac:dyDescent="0.25">
      <c r="B73" s="22"/>
      <c r="C73" s="24"/>
      <c r="D73" s="65"/>
      <c r="E73" s="65"/>
      <c r="F73" s="37" t="s">
        <v>4</v>
      </c>
      <c r="G73" s="35" t="s">
        <v>73</v>
      </c>
      <c r="H73" s="71">
        <v>3</v>
      </c>
      <c r="I73" s="96" t="s">
        <v>28</v>
      </c>
      <c r="J73" s="96" t="s">
        <v>28</v>
      </c>
      <c r="K73" s="39" t="s">
        <v>29</v>
      </c>
      <c r="L73" s="40"/>
      <c r="M73" s="40"/>
      <c r="N73" s="40"/>
      <c r="O73" s="40"/>
      <c r="P73" s="40"/>
      <c r="Q73" s="40"/>
      <c r="R73" s="40"/>
      <c r="S73" s="40"/>
      <c r="T73" s="40"/>
      <c r="U73" s="117"/>
      <c r="V73" s="97"/>
      <c r="W73" s="37"/>
      <c r="X73" s="37"/>
      <c r="Y73" s="37"/>
      <c r="Z73" s="37"/>
      <c r="AA73" s="37"/>
      <c r="AB73" s="37"/>
      <c r="AC73" s="37"/>
      <c r="AD73" s="37"/>
      <c r="AE73" s="37"/>
      <c r="AF73" s="117"/>
      <c r="AG73" s="97"/>
      <c r="AH73" s="37"/>
      <c r="AI73" s="37"/>
      <c r="AJ73" s="37"/>
      <c r="AK73" s="37"/>
      <c r="AL73" s="37"/>
      <c r="AM73" s="37"/>
      <c r="AN73" s="37"/>
      <c r="AO73" s="37"/>
      <c r="AP73" s="37"/>
      <c r="AQ73" s="117"/>
      <c r="AR73" s="97"/>
      <c r="AS73" s="33"/>
      <c r="AT73" s="33"/>
      <c r="AU73" s="33"/>
      <c r="AV73" s="33"/>
      <c r="AW73" s="33"/>
    </row>
    <row r="74" spans="2:49" s="23" customFormat="1" x14ac:dyDescent="0.25">
      <c r="B74" s="22"/>
      <c r="C74" s="24"/>
      <c r="D74" s="65"/>
      <c r="E74" s="65"/>
      <c r="F74" s="37" t="s">
        <v>5</v>
      </c>
      <c r="G74" s="35" t="s">
        <v>73</v>
      </c>
      <c r="H74" s="71">
        <v>6</v>
      </c>
      <c r="I74" s="96" t="s">
        <v>28</v>
      </c>
      <c r="J74" s="96" t="s">
        <v>28</v>
      </c>
      <c r="K74" s="39" t="s">
        <v>29</v>
      </c>
      <c r="L74" s="40"/>
      <c r="M74" s="40"/>
      <c r="N74" s="40"/>
      <c r="O74" s="40"/>
      <c r="P74" s="40"/>
      <c r="Q74" s="40"/>
      <c r="R74" s="40"/>
      <c r="S74" s="40"/>
      <c r="T74" s="40"/>
      <c r="U74" s="117"/>
      <c r="V74" s="97"/>
      <c r="W74" s="37"/>
      <c r="X74" s="37"/>
      <c r="Y74" s="37"/>
      <c r="Z74" s="37"/>
      <c r="AA74" s="37"/>
      <c r="AB74" s="37"/>
      <c r="AC74" s="37"/>
      <c r="AD74" s="37"/>
      <c r="AE74" s="37"/>
      <c r="AF74" s="117"/>
      <c r="AG74" s="97"/>
      <c r="AH74" s="37"/>
      <c r="AI74" s="37"/>
      <c r="AJ74" s="37"/>
      <c r="AK74" s="37"/>
      <c r="AL74" s="37"/>
      <c r="AM74" s="37"/>
      <c r="AN74" s="37"/>
      <c r="AO74" s="37"/>
      <c r="AP74" s="37"/>
      <c r="AQ74" s="117"/>
      <c r="AR74" s="97"/>
      <c r="AS74" s="33"/>
      <c r="AT74" s="33"/>
      <c r="AU74" s="33"/>
      <c r="AV74" s="33"/>
      <c r="AW74" s="33"/>
    </row>
    <row r="75" spans="2:49" s="23" customFormat="1" ht="15.75" thickBot="1" x14ac:dyDescent="0.3">
      <c r="B75" s="22"/>
      <c r="C75" s="8"/>
      <c r="D75" s="8"/>
      <c r="E75" s="8"/>
      <c r="F75" s="44"/>
      <c r="G75" s="44"/>
      <c r="H75" s="42"/>
      <c r="I75" s="98"/>
      <c r="J75" s="98"/>
      <c r="K75" s="43"/>
      <c r="L75" s="44"/>
      <c r="M75" s="44"/>
      <c r="N75" s="44"/>
      <c r="O75" s="44"/>
      <c r="P75" s="44"/>
      <c r="Q75" s="44"/>
      <c r="R75" s="44"/>
      <c r="S75" s="44"/>
      <c r="T75" s="44"/>
      <c r="U75" s="118"/>
      <c r="V75" s="103"/>
      <c r="W75" s="44"/>
      <c r="X75" s="44"/>
      <c r="Y75" s="44"/>
      <c r="Z75" s="44"/>
      <c r="AA75" s="44"/>
      <c r="AB75" s="44"/>
      <c r="AC75" s="44"/>
      <c r="AD75" s="44"/>
      <c r="AE75" s="44"/>
      <c r="AF75" s="118"/>
      <c r="AG75" s="103"/>
      <c r="AH75" s="44"/>
      <c r="AI75" s="44"/>
      <c r="AJ75" s="44"/>
      <c r="AK75" s="44"/>
      <c r="AL75" s="44"/>
      <c r="AM75" s="44"/>
      <c r="AN75" s="44"/>
      <c r="AO75" s="44"/>
      <c r="AP75" s="44"/>
      <c r="AQ75" s="118"/>
      <c r="AR75" s="103"/>
      <c r="AS75" s="33"/>
      <c r="AT75" s="33"/>
      <c r="AU75" s="33"/>
      <c r="AV75" s="33"/>
      <c r="AW75" s="33"/>
    </row>
    <row r="76" spans="2:49" x14ac:dyDescent="0.25">
      <c r="B76" s="16"/>
      <c r="C76" s="24" t="s">
        <v>17</v>
      </c>
      <c r="D76" s="65"/>
      <c r="E76" s="65"/>
      <c r="F76" s="37" t="s">
        <v>1</v>
      </c>
      <c r="G76" s="35" t="s">
        <v>73</v>
      </c>
      <c r="H76" s="71">
        <v>1</v>
      </c>
      <c r="I76" s="97">
        <f t="shared" ref="I76" si="148">U76+AF76+AQ76</f>
        <v>0.57407407407407418</v>
      </c>
      <c r="J76" s="97">
        <f t="shared" ref="J76" si="149">V76+AG76+AR76</f>
        <v>0.61728395061728403</v>
      </c>
      <c r="K76" s="38">
        <v>324</v>
      </c>
      <c r="L76" s="37"/>
      <c r="M76" s="37"/>
      <c r="N76" s="37"/>
      <c r="O76" s="37"/>
      <c r="P76" s="37"/>
      <c r="Q76" s="37">
        <v>143</v>
      </c>
      <c r="R76" s="37">
        <v>39</v>
      </c>
      <c r="S76" s="37">
        <v>4</v>
      </c>
      <c r="T76" s="37">
        <v>0</v>
      </c>
      <c r="U76" s="117">
        <f t="shared" ref="U76" si="150">(Q76+R76)/K76</f>
        <v>0.56172839506172845</v>
      </c>
      <c r="V76" s="97">
        <f t="shared" ref="V76" si="151">(Q76+R76+S76+T76)/K76</f>
        <v>0.57407407407407407</v>
      </c>
      <c r="W76" s="37"/>
      <c r="X76" s="37"/>
      <c r="Y76" s="37"/>
      <c r="Z76" s="37"/>
      <c r="AA76" s="37"/>
      <c r="AB76" s="37">
        <v>1</v>
      </c>
      <c r="AC76" s="37">
        <v>0</v>
      </c>
      <c r="AD76" s="37">
        <v>1</v>
      </c>
      <c r="AE76" s="37">
        <v>1</v>
      </c>
      <c r="AF76" s="117">
        <f t="shared" ref="AF76" si="152">(AB76+AC76)/K76</f>
        <v>3.0864197530864196E-3</v>
      </c>
      <c r="AG76" s="97">
        <f t="shared" ref="AG76" si="153">(AB76+AC76+AD76+AE76)/K76</f>
        <v>9.2592592592592587E-3</v>
      </c>
      <c r="AH76" s="37"/>
      <c r="AI76" s="37"/>
      <c r="AJ76" s="37"/>
      <c r="AK76" s="37"/>
      <c r="AL76" s="37"/>
      <c r="AM76" s="37">
        <v>0</v>
      </c>
      <c r="AN76" s="37">
        <v>3</v>
      </c>
      <c r="AO76" s="37">
        <v>3</v>
      </c>
      <c r="AP76" s="37">
        <v>5</v>
      </c>
      <c r="AQ76" s="117">
        <f t="shared" ref="AQ76" si="154">(AM76+AN76)/K76</f>
        <v>9.2592592592592587E-3</v>
      </c>
      <c r="AR76" s="97">
        <f t="shared" ref="AR76" si="155">(AM76+AN76+AO76+AP76)/K76</f>
        <v>3.3950617283950615E-2</v>
      </c>
    </row>
    <row r="77" spans="2:49" s="23" customFormat="1" x14ac:dyDescent="0.25">
      <c r="B77" s="22"/>
      <c r="C77" s="24"/>
      <c r="D77" s="65"/>
      <c r="E77" s="65"/>
      <c r="F77" s="37" t="s">
        <v>32</v>
      </c>
      <c r="G77" s="35" t="s">
        <v>73</v>
      </c>
      <c r="H77" s="71">
        <v>2</v>
      </c>
      <c r="I77" s="97">
        <f t="shared" ref="I77" si="156">U77+AF77+AQ77</f>
        <v>0.45719277810133957</v>
      </c>
      <c r="J77" s="97">
        <f t="shared" ref="J77" si="157">V77+AG77+AR77</f>
        <v>0.54746651135701807</v>
      </c>
      <c r="K77" s="39">
        <v>1717</v>
      </c>
      <c r="L77" s="37"/>
      <c r="M77" s="37"/>
      <c r="N77" s="37"/>
      <c r="O77" s="37"/>
      <c r="P77" s="37">
        <v>54</v>
      </c>
      <c r="Q77" s="37">
        <v>414</v>
      </c>
      <c r="R77" s="37">
        <v>261</v>
      </c>
      <c r="S77" s="37">
        <v>44</v>
      </c>
      <c r="T77" s="37">
        <v>26</v>
      </c>
      <c r="U77" s="117">
        <f t="shared" ref="U77" si="158">(P77+Q77+R77)/K77</f>
        <v>0.42457775189283636</v>
      </c>
      <c r="V77" s="97">
        <f t="shared" ref="V77" si="159">(P77+Q77+R77+S77+T77)/K77</f>
        <v>0.46534653465346537</v>
      </c>
      <c r="W77" s="37"/>
      <c r="X77" s="37"/>
      <c r="Y77" s="37"/>
      <c r="Z77" s="37"/>
      <c r="AA77" s="37">
        <v>1</v>
      </c>
      <c r="AB77" s="37">
        <v>2</v>
      </c>
      <c r="AC77" s="37">
        <v>3</v>
      </c>
      <c r="AD77" s="37">
        <v>6</v>
      </c>
      <c r="AE77" s="37">
        <v>2</v>
      </c>
      <c r="AF77" s="117">
        <f t="shared" ref="AF77" si="160">(AA77+AB77+AC77)/K77</f>
        <v>3.4944670937682005E-3</v>
      </c>
      <c r="AG77" s="97">
        <f t="shared" ref="AG77" si="161">(AA77+AB77+AC77+AD77+AE77)/K77</f>
        <v>8.1537565521258015E-3</v>
      </c>
      <c r="AH77" s="37"/>
      <c r="AI77" s="37"/>
      <c r="AJ77" s="37"/>
      <c r="AK77" s="37"/>
      <c r="AL77" s="37">
        <v>4</v>
      </c>
      <c r="AM77" s="37">
        <v>16</v>
      </c>
      <c r="AN77" s="37">
        <v>30</v>
      </c>
      <c r="AO77" s="37">
        <v>30</v>
      </c>
      <c r="AP77" s="37">
        <v>47</v>
      </c>
      <c r="AQ77" s="117">
        <f t="shared" ref="AQ77" si="162">(AL77+AM77+AN77)/K77</f>
        <v>2.9120559114735003E-2</v>
      </c>
      <c r="AR77" s="97">
        <f t="shared" ref="AR77" si="163">(AL77+AM77+AN77+AO77+AP77)/K77</f>
        <v>7.3966220151426912E-2</v>
      </c>
      <c r="AS77" s="33"/>
      <c r="AT77" s="33"/>
      <c r="AU77" s="33"/>
      <c r="AV77" s="33"/>
      <c r="AW77" s="33"/>
    </row>
    <row r="78" spans="2:49" s="23" customFormat="1" x14ac:dyDescent="0.25">
      <c r="B78" s="22"/>
      <c r="C78" s="24"/>
      <c r="D78" s="65"/>
      <c r="E78" s="65"/>
      <c r="F78" s="37" t="s">
        <v>2</v>
      </c>
      <c r="G78" s="35" t="s">
        <v>73</v>
      </c>
      <c r="H78" s="71">
        <v>4</v>
      </c>
      <c r="I78" s="97">
        <f t="shared" ref="I78" si="164">U78+AF78+AQ78</f>
        <v>0.375</v>
      </c>
      <c r="J78" s="97">
        <f>V78+AG78+AR78</f>
        <v>0.42499999999999999</v>
      </c>
      <c r="K78" s="38">
        <v>40</v>
      </c>
      <c r="L78" s="37"/>
      <c r="M78" s="37"/>
      <c r="N78" s="37">
        <v>1</v>
      </c>
      <c r="O78" s="37">
        <v>6</v>
      </c>
      <c r="P78" s="37">
        <v>7</v>
      </c>
      <c r="Q78" s="37">
        <v>0</v>
      </c>
      <c r="R78" s="37">
        <v>0</v>
      </c>
      <c r="S78" s="37">
        <v>1</v>
      </c>
      <c r="T78" s="37">
        <v>0</v>
      </c>
      <c r="U78" s="117">
        <f t="shared" ref="U78" si="165">(N78+O78+P78+Q78+R78) /K78</f>
        <v>0.35</v>
      </c>
      <c r="V78" s="97">
        <f t="shared" ref="V78" si="166">(N78+O78+P78+Q78+R78+S78+T78)/K78</f>
        <v>0.375</v>
      </c>
      <c r="W78" s="37"/>
      <c r="X78" s="37"/>
      <c r="Y78" s="37">
        <v>0</v>
      </c>
      <c r="Z78" s="37">
        <v>0</v>
      </c>
      <c r="AA78" s="37">
        <v>0</v>
      </c>
      <c r="AB78" s="37">
        <v>0</v>
      </c>
      <c r="AC78" s="37">
        <v>0</v>
      </c>
      <c r="AD78" s="37">
        <v>0</v>
      </c>
      <c r="AE78" s="37">
        <v>0</v>
      </c>
      <c r="AF78" s="117">
        <f t="shared" ref="AF78" si="167">(Y78+Z78+AA78+AB78+AC78) /K78</f>
        <v>0</v>
      </c>
      <c r="AG78" s="97">
        <f t="shared" ref="AG78" si="168">(Y78+Z78+AA78+AB78+AC78+AD78+AE78)/K78</f>
        <v>0</v>
      </c>
      <c r="AH78" s="37"/>
      <c r="AI78" s="37"/>
      <c r="AJ78" s="37">
        <v>0</v>
      </c>
      <c r="AK78" s="37">
        <v>0</v>
      </c>
      <c r="AL78" s="37">
        <v>1</v>
      </c>
      <c r="AM78" s="37">
        <v>0</v>
      </c>
      <c r="AN78" s="37">
        <v>0</v>
      </c>
      <c r="AO78" s="37">
        <v>1</v>
      </c>
      <c r="AP78" s="37">
        <v>0</v>
      </c>
      <c r="AQ78" s="117">
        <f t="shared" ref="AQ78" si="169">(AJ78+AK78+AL78+AM78+AN78) /K78</f>
        <v>2.5000000000000001E-2</v>
      </c>
      <c r="AR78" s="97">
        <f t="shared" ref="AR78" si="170">(AJ78+AK78+AL78+AM78+AN78+AO78+AP78)/K78</f>
        <v>0.05</v>
      </c>
      <c r="AS78" s="33"/>
      <c r="AT78" s="33"/>
      <c r="AU78" s="33"/>
      <c r="AV78" s="33"/>
      <c r="AW78" s="33"/>
    </row>
    <row r="79" spans="2:49" s="23" customFormat="1" x14ac:dyDescent="0.25">
      <c r="B79" s="22"/>
      <c r="C79" s="24"/>
      <c r="D79" s="65"/>
      <c r="E79" s="65"/>
      <c r="F79" s="37" t="s">
        <v>4</v>
      </c>
      <c r="G79" s="35" t="s">
        <v>73</v>
      </c>
      <c r="H79" s="71">
        <v>3</v>
      </c>
      <c r="I79" s="96" t="s">
        <v>28</v>
      </c>
      <c r="J79" s="96" t="s">
        <v>28</v>
      </c>
      <c r="K79" s="39" t="s">
        <v>29</v>
      </c>
      <c r="L79" s="40"/>
      <c r="M79" s="40"/>
      <c r="N79" s="40"/>
      <c r="O79" s="40"/>
      <c r="P79" s="40"/>
      <c r="Q79" s="40"/>
      <c r="R79" s="40"/>
      <c r="S79" s="40"/>
      <c r="T79" s="40"/>
      <c r="U79" s="117"/>
      <c r="V79" s="97"/>
      <c r="W79" s="37"/>
      <c r="X79" s="37"/>
      <c r="Y79" s="37"/>
      <c r="Z79" s="37"/>
      <c r="AA79" s="37"/>
      <c r="AB79" s="37"/>
      <c r="AC79" s="37"/>
      <c r="AD79" s="37"/>
      <c r="AE79" s="37"/>
      <c r="AF79" s="117"/>
      <c r="AG79" s="97"/>
      <c r="AH79" s="37"/>
      <c r="AI79" s="37"/>
      <c r="AJ79" s="37"/>
      <c r="AK79" s="37"/>
      <c r="AL79" s="37"/>
      <c r="AM79" s="37"/>
      <c r="AN79" s="37"/>
      <c r="AO79" s="37"/>
      <c r="AP79" s="37"/>
      <c r="AQ79" s="117"/>
      <c r="AR79" s="97"/>
      <c r="AS79" s="33"/>
      <c r="AT79" s="33"/>
      <c r="AU79" s="33"/>
      <c r="AV79" s="33"/>
      <c r="AW79" s="33"/>
    </row>
    <row r="80" spans="2:49" s="23" customFormat="1" x14ac:dyDescent="0.25">
      <c r="B80" s="22"/>
      <c r="C80" s="24"/>
      <c r="D80" s="65"/>
      <c r="E80" s="65"/>
      <c r="F80" s="37" t="s">
        <v>5</v>
      </c>
      <c r="G80" s="35" t="s">
        <v>73</v>
      </c>
      <c r="H80" s="71">
        <v>6</v>
      </c>
      <c r="I80" s="96" t="s">
        <v>28</v>
      </c>
      <c r="J80" s="96" t="s">
        <v>28</v>
      </c>
      <c r="K80" s="39" t="s">
        <v>29</v>
      </c>
      <c r="L80" s="40"/>
      <c r="M80" s="40"/>
      <c r="N80" s="40"/>
      <c r="O80" s="40"/>
      <c r="P80" s="40"/>
      <c r="Q80" s="40"/>
      <c r="R80" s="40"/>
      <c r="S80" s="40"/>
      <c r="T80" s="40"/>
      <c r="U80" s="117"/>
      <c r="V80" s="97"/>
      <c r="W80" s="37"/>
      <c r="X80" s="37"/>
      <c r="Y80" s="37"/>
      <c r="Z80" s="37"/>
      <c r="AA80" s="37"/>
      <c r="AB80" s="37"/>
      <c r="AC80" s="37"/>
      <c r="AD80" s="37"/>
      <c r="AE80" s="37"/>
      <c r="AF80" s="117"/>
      <c r="AG80" s="97"/>
      <c r="AH80" s="37"/>
      <c r="AI80" s="37"/>
      <c r="AJ80" s="37"/>
      <c r="AK80" s="37"/>
      <c r="AL80" s="37"/>
      <c r="AM80" s="37"/>
      <c r="AN80" s="37"/>
      <c r="AO80" s="37"/>
      <c r="AP80" s="37"/>
      <c r="AQ80" s="117"/>
      <c r="AR80" s="97"/>
      <c r="AS80" s="33"/>
      <c r="AT80" s="33"/>
      <c r="AU80" s="33"/>
      <c r="AV80" s="33"/>
      <c r="AW80" s="33"/>
    </row>
    <row r="81" spans="2:49" s="23" customFormat="1" ht="15.75" thickBot="1" x14ac:dyDescent="0.3">
      <c r="B81" s="22"/>
      <c r="C81" s="8"/>
      <c r="D81" s="8"/>
      <c r="E81" s="8"/>
      <c r="F81" s="44"/>
      <c r="G81" s="44"/>
      <c r="H81" s="42"/>
      <c r="I81" s="98"/>
      <c r="J81" s="98"/>
      <c r="K81" s="43"/>
      <c r="L81" s="44"/>
      <c r="M81" s="44"/>
      <c r="N81" s="44"/>
      <c r="O81" s="44"/>
      <c r="P81" s="44"/>
      <c r="Q81" s="44"/>
      <c r="R81" s="44"/>
      <c r="S81" s="44"/>
      <c r="T81" s="44"/>
      <c r="U81" s="118"/>
      <c r="V81" s="103"/>
      <c r="W81" s="44"/>
      <c r="X81" s="44"/>
      <c r="Y81" s="44"/>
      <c r="Z81" s="44"/>
      <c r="AA81" s="44"/>
      <c r="AB81" s="44"/>
      <c r="AC81" s="44"/>
      <c r="AD81" s="44"/>
      <c r="AE81" s="44"/>
      <c r="AF81" s="118"/>
      <c r="AG81" s="103"/>
      <c r="AH81" s="44"/>
      <c r="AI81" s="44"/>
      <c r="AJ81" s="44"/>
      <c r="AK81" s="44"/>
      <c r="AL81" s="44"/>
      <c r="AM81" s="44"/>
      <c r="AN81" s="44"/>
      <c r="AO81" s="44"/>
      <c r="AP81" s="44"/>
      <c r="AQ81" s="118"/>
      <c r="AR81" s="103"/>
      <c r="AS81" s="33"/>
      <c r="AT81" s="33"/>
      <c r="AU81" s="33"/>
      <c r="AV81" s="33"/>
      <c r="AW81" s="33"/>
    </row>
    <row r="82" spans="2:49" x14ac:dyDescent="0.25">
      <c r="B82" s="16"/>
      <c r="C82" s="24" t="s">
        <v>18</v>
      </c>
      <c r="D82" s="65"/>
      <c r="E82" s="65"/>
      <c r="F82" s="37" t="s">
        <v>1</v>
      </c>
      <c r="G82" s="35" t="s">
        <v>73</v>
      </c>
      <c r="H82" s="71">
        <v>1</v>
      </c>
      <c r="I82" s="97">
        <f t="shared" ref="I82" si="171">U82+AF82+AQ82</f>
        <v>0.71333333333333337</v>
      </c>
      <c r="J82" s="97">
        <f t="shared" ref="J82" si="172">V82+AG82+AR82</f>
        <v>0.76666666666666661</v>
      </c>
      <c r="K82" s="38">
        <v>150</v>
      </c>
      <c r="L82" s="37"/>
      <c r="M82" s="37"/>
      <c r="N82" s="37"/>
      <c r="O82" s="37"/>
      <c r="P82" s="37"/>
      <c r="Q82" s="37">
        <v>100</v>
      </c>
      <c r="R82" s="37">
        <v>7</v>
      </c>
      <c r="S82" s="37">
        <v>5</v>
      </c>
      <c r="T82" s="37">
        <v>1</v>
      </c>
      <c r="U82" s="117">
        <f t="shared" ref="U82" si="173">(Q82+R82)/K82</f>
        <v>0.71333333333333337</v>
      </c>
      <c r="V82" s="97">
        <f t="shared" ref="V82" si="174">(Q82+R82+S82+T82)/K82</f>
        <v>0.7533333333333333</v>
      </c>
      <c r="W82" s="37"/>
      <c r="X82" s="37"/>
      <c r="Y82" s="37"/>
      <c r="Z82" s="37"/>
      <c r="AA82" s="37"/>
      <c r="AB82" s="37">
        <v>0</v>
      </c>
      <c r="AC82" s="37">
        <v>0</v>
      </c>
      <c r="AD82" s="37">
        <v>0</v>
      </c>
      <c r="AE82" s="37">
        <v>0</v>
      </c>
      <c r="AF82" s="117">
        <f t="shared" ref="AF82" si="175">(AB82+AC82)/K82</f>
        <v>0</v>
      </c>
      <c r="AG82" s="97">
        <f t="shared" ref="AG82" si="176">(AB82+AC82+AD82+AE82)/K82</f>
        <v>0</v>
      </c>
      <c r="AH82" s="37"/>
      <c r="AI82" s="37"/>
      <c r="AJ82" s="37"/>
      <c r="AK82" s="37"/>
      <c r="AL82" s="37"/>
      <c r="AM82" s="37">
        <v>0</v>
      </c>
      <c r="AN82" s="37">
        <v>0</v>
      </c>
      <c r="AO82" s="37">
        <v>1</v>
      </c>
      <c r="AP82" s="37">
        <v>1</v>
      </c>
      <c r="AQ82" s="117">
        <f t="shared" ref="AQ82" si="177">(AM82+AN82)/K82</f>
        <v>0</v>
      </c>
      <c r="AR82" s="97">
        <f t="shared" ref="AR82" si="178">(AM82+AN82+AO82+AP82)/K82</f>
        <v>1.3333333333333334E-2</v>
      </c>
    </row>
    <row r="83" spans="2:49" s="23" customFormat="1" x14ac:dyDescent="0.25">
      <c r="B83" s="22"/>
      <c r="C83" s="24"/>
      <c r="D83" s="65"/>
      <c r="E83" s="65"/>
      <c r="F83" s="37" t="s">
        <v>32</v>
      </c>
      <c r="G83" s="35" t="s">
        <v>73</v>
      </c>
      <c r="H83" s="71">
        <v>2</v>
      </c>
      <c r="I83" s="97">
        <f t="shared" ref="I83" si="179">U83+AF83+AQ83</f>
        <v>0.50092421441774493</v>
      </c>
      <c r="J83" s="97">
        <f t="shared" ref="J83" si="180">V83+AG83+AR83</f>
        <v>0.5841035120147875</v>
      </c>
      <c r="K83" s="38">
        <v>541</v>
      </c>
      <c r="L83" s="37"/>
      <c r="M83" s="37"/>
      <c r="N83" s="37"/>
      <c r="O83" s="37"/>
      <c r="P83" s="37">
        <v>23</v>
      </c>
      <c r="Q83" s="37">
        <v>163</v>
      </c>
      <c r="R83" s="37">
        <v>65</v>
      </c>
      <c r="S83" s="37">
        <v>25</v>
      </c>
      <c r="T83" s="37">
        <v>11</v>
      </c>
      <c r="U83" s="117">
        <f t="shared" ref="U83" si="181">(P83+Q83+R83)/K83</f>
        <v>0.46395563770794823</v>
      </c>
      <c r="V83" s="97">
        <f t="shared" ref="V83" si="182">(P83+Q83+R83+S83+T83)/K83</f>
        <v>0.53049907578558231</v>
      </c>
      <c r="W83" s="37"/>
      <c r="X83" s="37"/>
      <c r="Y83" s="37"/>
      <c r="Z83" s="37"/>
      <c r="AA83" s="37">
        <v>0</v>
      </c>
      <c r="AB83" s="37">
        <v>7</v>
      </c>
      <c r="AC83" s="37">
        <v>6</v>
      </c>
      <c r="AD83" s="37">
        <v>5</v>
      </c>
      <c r="AE83" s="37">
        <v>1</v>
      </c>
      <c r="AF83" s="117">
        <f t="shared" ref="AF83" si="183">(AA83+AB83+AC83)/K83</f>
        <v>2.4029574861367836E-2</v>
      </c>
      <c r="AG83" s="97">
        <f t="shared" ref="AG83" si="184">(AA83+AB83+AC83+AD83+AE83)/K83</f>
        <v>3.512014787430684E-2</v>
      </c>
      <c r="AH83" s="37"/>
      <c r="AI83" s="37"/>
      <c r="AJ83" s="37"/>
      <c r="AK83" s="37"/>
      <c r="AL83" s="37">
        <v>4</v>
      </c>
      <c r="AM83" s="37">
        <v>2</v>
      </c>
      <c r="AN83" s="37">
        <v>1</v>
      </c>
      <c r="AO83" s="37">
        <v>1</v>
      </c>
      <c r="AP83" s="37">
        <v>2</v>
      </c>
      <c r="AQ83" s="117">
        <f t="shared" ref="AQ83" si="185">(AL83+AM83+AN83)/K83</f>
        <v>1.2939001848428836E-2</v>
      </c>
      <c r="AR83" s="97">
        <f t="shared" ref="AR83" si="186">(AL83+AM83+AN83+AO83+AP83)/K83</f>
        <v>1.8484288354898338E-2</v>
      </c>
      <c r="AS83" s="33"/>
      <c r="AT83" s="33"/>
      <c r="AU83" s="33"/>
      <c r="AV83" s="33"/>
      <c r="AW83" s="33"/>
    </row>
    <row r="84" spans="2:49" s="23" customFormat="1" x14ac:dyDescent="0.25">
      <c r="B84" s="22"/>
      <c r="C84" s="24"/>
      <c r="D84" s="65"/>
      <c r="E84" s="65"/>
      <c r="F84" s="37" t="s">
        <v>2</v>
      </c>
      <c r="G84" s="35" t="s">
        <v>73</v>
      </c>
      <c r="H84" s="71">
        <v>4</v>
      </c>
      <c r="I84" s="97">
        <f t="shared" ref="I84" si="187">U84+AF84+AQ84</f>
        <v>0.26250000000000001</v>
      </c>
      <c r="J84" s="97">
        <f>V84+AG84+AR84</f>
        <v>0.29374999999999996</v>
      </c>
      <c r="K84" s="38">
        <v>160</v>
      </c>
      <c r="L84" s="37"/>
      <c r="M84" s="37"/>
      <c r="N84" s="37">
        <v>0</v>
      </c>
      <c r="O84" s="37">
        <v>0</v>
      </c>
      <c r="P84" s="37">
        <v>1</v>
      </c>
      <c r="Q84" s="37">
        <v>5</v>
      </c>
      <c r="R84" s="37">
        <v>6</v>
      </c>
      <c r="S84" s="37">
        <v>0</v>
      </c>
      <c r="T84" s="37">
        <v>2</v>
      </c>
      <c r="U84" s="117">
        <f t="shared" ref="U84" si="188">(N84+O84+P84+Q84+R84) /K84</f>
        <v>7.4999999999999997E-2</v>
      </c>
      <c r="V84" s="97">
        <f t="shared" ref="V84" si="189">(N84+O84+P84+Q84+R84+S84+T84)/K84</f>
        <v>8.7499999999999994E-2</v>
      </c>
      <c r="W84" s="37"/>
      <c r="X84" s="37"/>
      <c r="Y84" s="37">
        <v>0</v>
      </c>
      <c r="Z84" s="37">
        <v>0</v>
      </c>
      <c r="AA84" s="37">
        <v>0</v>
      </c>
      <c r="AB84" s="37">
        <v>0</v>
      </c>
      <c r="AC84" s="37">
        <v>0</v>
      </c>
      <c r="AD84" s="37">
        <v>0</v>
      </c>
      <c r="AE84" s="37">
        <v>0</v>
      </c>
      <c r="AF84" s="117">
        <f t="shared" ref="AF84" si="190">(Y84+Z84+AA84+AB84+AC84) /K84</f>
        <v>0</v>
      </c>
      <c r="AG84" s="97">
        <f t="shared" ref="AG84" si="191">(Y84+Z84+AA84+AB84+AC84+AD84+AE84)/K84</f>
        <v>0</v>
      </c>
      <c r="AH84" s="37"/>
      <c r="AI84" s="37"/>
      <c r="AJ84" s="37">
        <v>1</v>
      </c>
      <c r="AK84" s="37">
        <v>1</v>
      </c>
      <c r="AL84" s="37">
        <v>12</v>
      </c>
      <c r="AM84" s="37">
        <v>11</v>
      </c>
      <c r="AN84" s="37">
        <v>5</v>
      </c>
      <c r="AO84" s="37">
        <v>1</v>
      </c>
      <c r="AP84" s="37">
        <v>2</v>
      </c>
      <c r="AQ84" s="117">
        <f t="shared" ref="AQ84" si="192">(AJ84+AK84+AL84+AM84+AN84) /K84</f>
        <v>0.1875</v>
      </c>
      <c r="AR84" s="97">
        <f t="shared" ref="AR84" si="193">(AJ84+AK84+AL84+AM84+AN84+AO84+AP84)/K84</f>
        <v>0.20624999999999999</v>
      </c>
      <c r="AS84" s="33"/>
      <c r="AT84" s="33"/>
      <c r="AU84" s="33"/>
      <c r="AV84" s="33"/>
      <c r="AW84" s="33"/>
    </row>
    <row r="85" spans="2:49" s="23" customFormat="1" x14ac:dyDescent="0.25">
      <c r="B85" s="22"/>
      <c r="C85" s="24"/>
      <c r="D85" s="65"/>
      <c r="E85" s="65"/>
      <c r="F85" s="37" t="s">
        <v>4</v>
      </c>
      <c r="G85" s="35" t="s">
        <v>73</v>
      </c>
      <c r="H85" s="71">
        <v>3</v>
      </c>
      <c r="I85" s="96" t="s">
        <v>28</v>
      </c>
      <c r="J85" s="96" t="s">
        <v>28</v>
      </c>
      <c r="K85" s="39" t="s">
        <v>29</v>
      </c>
      <c r="L85" s="40"/>
      <c r="M85" s="40"/>
      <c r="N85" s="40"/>
      <c r="O85" s="40"/>
      <c r="P85" s="40"/>
      <c r="Q85" s="40"/>
      <c r="R85" s="40"/>
      <c r="S85" s="40"/>
      <c r="T85" s="40"/>
      <c r="U85" s="117"/>
      <c r="V85" s="97"/>
      <c r="W85" s="37"/>
      <c r="X85" s="37"/>
      <c r="Y85" s="37"/>
      <c r="Z85" s="37"/>
      <c r="AA85" s="37"/>
      <c r="AB85" s="37"/>
      <c r="AC85" s="37"/>
      <c r="AD85" s="37"/>
      <c r="AE85" s="37"/>
      <c r="AF85" s="117"/>
      <c r="AG85" s="97"/>
      <c r="AH85" s="37"/>
      <c r="AI85" s="37"/>
      <c r="AJ85" s="37"/>
      <c r="AK85" s="37"/>
      <c r="AL85" s="37"/>
      <c r="AM85" s="37"/>
      <c r="AN85" s="37"/>
      <c r="AO85" s="37"/>
      <c r="AP85" s="37"/>
      <c r="AQ85" s="117"/>
      <c r="AR85" s="97"/>
      <c r="AS85" s="33"/>
      <c r="AT85" s="33"/>
      <c r="AU85" s="33"/>
      <c r="AV85" s="33"/>
      <c r="AW85" s="33"/>
    </row>
    <row r="86" spans="2:49" s="23" customFormat="1" x14ac:dyDescent="0.25">
      <c r="B86" s="22"/>
      <c r="C86" s="24"/>
      <c r="D86" s="65"/>
      <c r="E86" s="65"/>
      <c r="F86" s="37" t="s">
        <v>5</v>
      </c>
      <c r="G86" s="35" t="s">
        <v>73</v>
      </c>
      <c r="H86" s="71">
        <v>6</v>
      </c>
      <c r="I86" s="96" t="s">
        <v>28</v>
      </c>
      <c r="J86" s="96" t="s">
        <v>28</v>
      </c>
      <c r="K86" s="39" t="s">
        <v>29</v>
      </c>
      <c r="L86" s="40"/>
      <c r="M86" s="40"/>
      <c r="N86" s="40"/>
      <c r="O86" s="40"/>
      <c r="P86" s="40"/>
      <c r="Q86" s="40"/>
      <c r="R86" s="40"/>
      <c r="S86" s="40"/>
      <c r="T86" s="40"/>
      <c r="U86" s="117"/>
      <c r="V86" s="97"/>
      <c r="W86" s="37"/>
      <c r="X86" s="37"/>
      <c r="Y86" s="37"/>
      <c r="Z86" s="37"/>
      <c r="AA86" s="37"/>
      <c r="AB86" s="37"/>
      <c r="AC86" s="37"/>
      <c r="AD86" s="37"/>
      <c r="AE86" s="37"/>
      <c r="AF86" s="117"/>
      <c r="AG86" s="97"/>
      <c r="AH86" s="37"/>
      <c r="AI86" s="37"/>
      <c r="AJ86" s="37"/>
      <c r="AK86" s="37"/>
      <c r="AL86" s="37"/>
      <c r="AM86" s="37"/>
      <c r="AN86" s="37"/>
      <c r="AO86" s="37"/>
      <c r="AP86" s="37"/>
      <c r="AQ86" s="117"/>
      <c r="AR86" s="97"/>
      <c r="AS86" s="33"/>
      <c r="AT86" s="33"/>
      <c r="AU86" s="33"/>
      <c r="AV86" s="33"/>
      <c r="AW86" s="33"/>
    </row>
    <row r="87" spans="2:49" s="23" customFormat="1" ht="15.75" thickBot="1" x14ac:dyDescent="0.3">
      <c r="B87" s="22"/>
      <c r="C87" s="8"/>
      <c r="D87" s="8"/>
      <c r="E87" s="8"/>
      <c r="F87" s="44"/>
      <c r="G87" s="44"/>
      <c r="H87" s="42"/>
      <c r="I87" s="98"/>
      <c r="J87" s="98"/>
      <c r="K87" s="43"/>
      <c r="L87" s="44"/>
      <c r="M87" s="44"/>
      <c r="N87" s="44"/>
      <c r="O87" s="44"/>
      <c r="P87" s="44"/>
      <c r="Q87" s="44"/>
      <c r="R87" s="44"/>
      <c r="S87" s="44"/>
      <c r="T87" s="44"/>
      <c r="U87" s="118"/>
      <c r="V87" s="103"/>
      <c r="W87" s="44"/>
      <c r="X87" s="44"/>
      <c r="Y87" s="44"/>
      <c r="Z87" s="44"/>
      <c r="AA87" s="44"/>
      <c r="AB87" s="44"/>
      <c r="AC87" s="44"/>
      <c r="AD87" s="44"/>
      <c r="AE87" s="44"/>
      <c r="AF87" s="118"/>
      <c r="AG87" s="103"/>
      <c r="AH87" s="44"/>
      <c r="AI87" s="44"/>
      <c r="AJ87" s="44"/>
      <c r="AK87" s="44"/>
      <c r="AL87" s="44"/>
      <c r="AM87" s="44"/>
      <c r="AN87" s="44"/>
      <c r="AO87" s="44"/>
      <c r="AP87" s="44"/>
      <c r="AQ87" s="118"/>
      <c r="AR87" s="103"/>
      <c r="AS87" s="33"/>
      <c r="AT87" s="33"/>
      <c r="AU87" s="33"/>
      <c r="AV87" s="33"/>
      <c r="AW87" s="33"/>
    </row>
    <row r="88" spans="2:49" x14ac:dyDescent="0.25">
      <c r="B88" s="16"/>
      <c r="C88" s="24" t="s">
        <v>19</v>
      </c>
      <c r="D88" s="65"/>
      <c r="E88" s="65"/>
      <c r="F88" s="37" t="s">
        <v>1</v>
      </c>
      <c r="G88" s="35" t="s">
        <v>73</v>
      </c>
      <c r="H88" s="71">
        <v>1</v>
      </c>
      <c r="I88" s="97">
        <f t="shared" ref="I88" si="194">U88+AF88+AQ88</f>
        <v>0.58399999999999996</v>
      </c>
      <c r="J88" s="97">
        <f t="shared" ref="J88" si="195">V88+AG88+AR88</f>
        <v>0.72799999999999998</v>
      </c>
      <c r="K88" s="38">
        <v>125</v>
      </c>
      <c r="L88" s="37"/>
      <c r="M88" s="37"/>
      <c r="N88" s="37"/>
      <c r="O88" s="37"/>
      <c r="P88" s="37"/>
      <c r="Q88" s="37">
        <v>22</v>
      </c>
      <c r="R88" s="37">
        <v>39</v>
      </c>
      <c r="S88" s="37">
        <v>10</v>
      </c>
      <c r="T88" s="37">
        <v>0</v>
      </c>
      <c r="U88" s="117">
        <f t="shared" ref="U88" si="196">(Q88+R88)/K88</f>
        <v>0.48799999999999999</v>
      </c>
      <c r="V88" s="97">
        <f t="shared" ref="V88" si="197">(Q88+R88+S88+T88)/K88</f>
        <v>0.56799999999999995</v>
      </c>
      <c r="W88" s="37"/>
      <c r="X88" s="37"/>
      <c r="Y88" s="37"/>
      <c r="Z88" s="37"/>
      <c r="AA88" s="37"/>
      <c r="AB88" s="37">
        <v>0</v>
      </c>
      <c r="AC88" s="37">
        <v>0</v>
      </c>
      <c r="AD88" s="37">
        <v>1</v>
      </c>
      <c r="AE88" s="37">
        <v>0</v>
      </c>
      <c r="AF88" s="117">
        <f t="shared" ref="AF88" si="198">(AB88+AC88)/K88</f>
        <v>0</v>
      </c>
      <c r="AG88" s="97">
        <f t="shared" ref="AG88" si="199">(AB88+AC88+AD88+AE88)/K88</f>
        <v>8.0000000000000002E-3</v>
      </c>
      <c r="AH88" s="37"/>
      <c r="AI88" s="37"/>
      <c r="AJ88" s="37"/>
      <c r="AK88" s="37"/>
      <c r="AL88" s="37"/>
      <c r="AM88" s="37">
        <v>0</v>
      </c>
      <c r="AN88" s="37">
        <v>12</v>
      </c>
      <c r="AO88" s="37">
        <v>6</v>
      </c>
      <c r="AP88" s="37">
        <v>1</v>
      </c>
      <c r="AQ88" s="117">
        <f t="shared" ref="AQ88" si="200">(AM88+AN88)/K88</f>
        <v>9.6000000000000002E-2</v>
      </c>
      <c r="AR88" s="97">
        <f t="shared" ref="AR88" si="201">(AM88+AN88+AO88+AP88)/K88</f>
        <v>0.152</v>
      </c>
    </row>
    <row r="89" spans="2:49" s="23" customFormat="1" x14ac:dyDescent="0.25">
      <c r="B89" s="22"/>
      <c r="C89" s="24"/>
      <c r="D89" s="65"/>
      <c r="E89" s="65"/>
      <c r="F89" s="37" t="s">
        <v>32</v>
      </c>
      <c r="G89" s="35" t="s">
        <v>73</v>
      </c>
      <c r="H89" s="71">
        <v>2</v>
      </c>
      <c r="I89" s="97">
        <f t="shared" ref="I89" si="202">U89+AF89+AQ89</f>
        <v>0.59188034188034189</v>
      </c>
      <c r="J89" s="97">
        <f t="shared" ref="J89" si="203">V89+AG89+AR89</f>
        <v>0.69444444444444453</v>
      </c>
      <c r="K89" s="38">
        <v>468</v>
      </c>
      <c r="L89" s="37"/>
      <c r="M89" s="37"/>
      <c r="N89" s="37"/>
      <c r="O89" s="37"/>
      <c r="P89" s="37">
        <v>17</v>
      </c>
      <c r="Q89" s="37">
        <v>139</v>
      </c>
      <c r="R89" s="37">
        <v>106</v>
      </c>
      <c r="S89" s="37">
        <v>27</v>
      </c>
      <c r="T89" s="37">
        <v>5</v>
      </c>
      <c r="U89" s="117">
        <f t="shared" ref="U89" si="204">(P89+Q89+R89)/K89</f>
        <v>0.55982905982905984</v>
      </c>
      <c r="V89" s="97">
        <f t="shared" ref="V89" si="205">(P89+Q89+R89+S89+T89)/K89</f>
        <v>0.62820512820512819</v>
      </c>
      <c r="W89" s="37"/>
      <c r="X89" s="37"/>
      <c r="Y89" s="37"/>
      <c r="Z89" s="37"/>
      <c r="AA89" s="37">
        <v>0</v>
      </c>
      <c r="AB89" s="37">
        <v>0</v>
      </c>
      <c r="AC89" s="37">
        <v>3</v>
      </c>
      <c r="AD89" s="37">
        <v>1</v>
      </c>
      <c r="AE89" s="37">
        <v>4</v>
      </c>
      <c r="AF89" s="117">
        <f t="shared" ref="AF89" si="206">(AA89+AB89+AC89)/K89</f>
        <v>6.41025641025641E-3</v>
      </c>
      <c r="AG89" s="97">
        <f t="shared" ref="AG89" si="207">(AA89+AB89+AC89+AD89+AE89)/K89</f>
        <v>1.7094017094017096E-2</v>
      </c>
      <c r="AH89" s="37"/>
      <c r="AI89" s="37"/>
      <c r="AJ89" s="37"/>
      <c r="AK89" s="37"/>
      <c r="AL89" s="37">
        <v>2</v>
      </c>
      <c r="AM89" s="37">
        <v>8</v>
      </c>
      <c r="AN89" s="37">
        <v>2</v>
      </c>
      <c r="AO89" s="37">
        <v>4</v>
      </c>
      <c r="AP89" s="37">
        <v>7</v>
      </c>
      <c r="AQ89" s="117">
        <f t="shared" ref="AQ89" si="208">(AL89+AM89+AN89)/K89</f>
        <v>2.564102564102564E-2</v>
      </c>
      <c r="AR89" s="97">
        <f t="shared" ref="AR89" si="209">(AL89+AM89+AN89+AO89+AP89)/K89</f>
        <v>4.9145299145299144E-2</v>
      </c>
      <c r="AS89" s="33"/>
      <c r="AT89" s="33"/>
      <c r="AU89" s="33"/>
      <c r="AV89" s="33"/>
      <c r="AW89" s="33"/>
    </row>
    <row r="90" spans="2:49" s="23" customFormat="1" x14ac:dyDescent="0.25">
      <c r="B90" s="22"/>
      <c r="C90" s="24"/>
      <c r="D90" s="65"/>
      <c r="E90" s="65"/>
      <c r="F90" s="37" t="s">
        <v>2</v>
      </c>
      <c r="G90" s="35" t="s">
        <v>73</v>
      </c>
      <c r="H90" s="71">
        <v>4</v>
      </c>
      <c r="I90" s="97">
        <f t="shared" ref="I90" si="210">U90+AF90+AQ90</f>
        <v>0.55043327556325827</v>
      </c>
      <c r="J90" s="97">
        <f>V90+AG90+AR90</f>
        <v>0.70294627383015607</v>
      </c>
      <c r="K90" s="39">
        <v>2885</v>
      </c>
      <c r="L90" s="37"/>
      <c r="M90" s="37"/>
      <c r="N90" s="37">
        <v>43</v>
      </c>
      <c r="O90" s="37">
        <v>139</v>
      </c>
      <c r="P90" s="37">
        <v>178</v>
      </c>
      <c r="Q90" s="37">
        <v>481</v>
      </c>
      <c r="R90" s="37">
        <v>465</v>
      </c>
      <c r="S90" s="37">
        <v>218</v>
      </c>
      <c r="T90" s="37">
        <v>83</v>
      </c>
      <c r="U90" s="117">
        <f t="shared" ref="U90" si="211">(N90+O90+P90+Q90+R90) /K90</f>
        <v>0.45268630849220104</v>
      </c>
      <c r="V90" s="97">
        <f t="shared" ref="V90" si="212">(N90+O90+P90+Q90+R90+S90+T90)/K90</f>
        <v>0.55701906412478341</v>
      </c>
      <c r="W90" s="37"/>
      <c r="X90" s="37"/>
      <c r="Y90" s="37">
        <v>0</v>
      </c>
      <c r="Z90" s="37">
        <v>1</v>
      </c>
      <c r="AA90" s="37">
        <v>14</v>
      </c>
      <c r="AB90" s="37">
        <v>42</v>
      </c>
      <c r="AC90" s="37">
        <v>48</v>
      </c>
      <c r="AD90" s="37">
        <v>34</v>
      </c>
      <c r="AE90" s="37">
        <v>27</v>
      </c>
      <c r="AF90" s="117">
        <f t="shared" ref="AF90" si="213">(Y90+Z90+AA90+AB90+AC90) /K90</f>
        <v>3.6395147313691506E-2</v>
      </c>
      <c r="AG90" s="97">
        <f t="shared" ref="AG90" si="214">(Y90+Z90+AA90+AB90+AC90+AD90+AE90)/K90</f>
        <v>5.7538994800693244E-2</v>
      </c>
      <c r="AH90" s="37"/>
      <c r="AI90" s="37"/>
      <c r="AJ90" s="37">
        <v>6</v>
      </c>
      <c r="AK90" s="37">
        <v>12</v>
      </c>
      <c r="AL90" s="37">
        <v>38</v>
      </c>
      <c r="AM90" s="37">
        <v>60</v>
      </c>
      <c r="AN90" s="37">
        <v>61</v>
      </c>
      <c r="AO90" s="37">
        <v>49</v>
      </c>
      <c r="AP90" s="37">
        <v>29</v>
      </c>
      <c r="AQ90" s="117">
        <f t="shared" ref="AQ90" si="215">(AJ90+AK90+AL90+AM90+AN90) /K90</f>
        <v>6.1351819757365686E-2</v>
      </c>
      <c r="AR90" s="97">
        <f t="shared" ref="AR90" si="216">(AJ90+AK90+AL90+AM90+AN90+AO90+AP90)/K90</f>
        <v>8.838821490467938E-2</v>
      </c>
      <c r="AS90" s="33"/>
      <c r="AT90" s="33"/>
      <c r="AU90" s="33"/>
      <c r="AV90" s="33"/>
      <c r="AW90" s="33"/>
    </row>
    <row r="91" spans="2:49" s="23" customFormat="1" x14ac:dyDescent="0.25">
      <c r="B91" s="22"/>
      <c r="C91" s="24"/>
      <c r="D91" s="65"/>
      <c r="E91" s="65"/>
      <c r="F91" s="37" t="s">
        <v>4</v>
      </c>
      <c r="G91" s="35" t="s">
        <v>73</v>
      </c>
      <c r="H91" s="71">
        <v>3</v>
      </c>
      <c r="I91" s="96" t="s">
        <v>28</v>
      </c>
      <c r="J91" s="96" t="s">
        <v>28</v>
      </c>
      <c r="K91" s="39" t="s">
        <v>29</v>
      </c>
      <c r="L91" s="40"/>
      <c r="M91" s="40"/>
      <c r="N91" s="40"/>
      <c r="O91" s="40"/>
      <c r="P91" s="40"/>
      <c r="Q91" s="40"/>
      <c r="R91" s="40"/>
      <c r="S91" s="40"/>
      <c r="T91" s="40"/>
      <c r="U91" s="117"/>
      <c r="V91" s="97"/>
      <c r="W91" s="37"/>
      <c r="X91" s="37"/>
      <c r="Y91" s="37"/>
      <c r="Z91" s="37"/>
      <c r="AA91" s="37"/>
      <c r="AB91" s="37"/>
      <c r="AC91" s="37"/>
      <c r="AD91" s="37"/>
      <c r="AE91" s="37"/>
      <c r="AF91" s="117"/>
      <c r="AG91" s="97"/>
      <c r="AH91" s="37"/>
      <c r="AI91" s="37"/>
      <c r="AJ91" s="37"/>
      <c r="AK91" s="37"/>
      <c r="AL91" s="37"/>
      <c r="AM91" s="37"/>
      <c r="AN91" s="37"/>
      <c r="AO91" s="37"/>
      <c r="AP91" s="37"/>
      <c r="AQ91" s="117"/>
      <c r="AR91" s="97"/>
      <c r="AS91" s="33"/>
      <c r="AT91" s="33"/>
      <c r="AU91" s="33"/>
      <c r="AV91" s="33"/>
      <c r="AW91" s="33"/>
    </row>
    <row r="92" spans="2:49" s="23" customFormat="1" x14ac:dyDescent="0.25">
      <c r="B92" s="22"/>
      <c r="C92" s="24"/>
      <c r="D92" s="65"/>
      <c r="E92" s="65"/>
      <c r="F92" s="37" t="s">
        <v>5</v>
      </c>
      <c r="G92" s="35" t="s">
        <v>73</v>
      </c>
      <c r="H92" s="71">
        <v>6</v>
      </c>
      <c r="I92" s="96" t="s">
        <v>28</v>
      </c>
      <c r="J92" s="96" t="s">
        <v>28</v>
      </c>
      <c r="K92" s="39" t="s">
        <v>29</v>
      </c>
      <c r="L92" s="40"/>
      <c r="M92" s="40"/>
      <c r="N92" s="40"/>
      <c r="O92" s="40"/>
      <c r="P92" s="40"/>
      <c r="Q92" s="40"/>
      <c r="R92" s="40"/>
      <c r="S92" s="40"/>
      <c r="T92" s="40"/>
      <c r="U92" s="117"/>
      <c r="V92" s="97"/>
      <c r="W92" s="37"/>
      <c r="X92" s="37"/>
      <c r="Y92" s="37"/>
      <c r="Z92" s="37"/>
      <c r="AA92" s="37"/>
      <c r="AB92" s="37"/>
      <c r="AC92" s="37"/>
      <c r="AD92" s="37"/>
      <c r="AE92" s="37"/>
      <c r="AF92" s="117"/>
      <c r="AG92" s="97"/>
      <c r="AH92" s="37"/>
      <c r="AI92" s="37"/>
      <c r="AJ92" s="37"/>
      <c r="AK92" s="37"/>
      <c r="AL92" s="37"/>
      <c r="AM92" s="37"/>
      <c r="AN92" s="37"/>
      <c r="AO92" s="37"/>
      <c r="AP92" s="37"/>
      <c r="AQ92" s="117"/>
      <c r="AR92" s="97"/>
      <c r="AS92" s="33"/>
      <c r="AT92" s="33"/>
      <c r="AU92" s="33"/>
      <c r="AV92" s="33"/>
      <c r="AW92" s="33"/>
    </row>
    <row r="93" spans="2:49" s="23" customFormat="1" ht="15.75" thickBot="1" x14ac:dyDescent="0.3">
      <c r="B93" s="22"/>
      <c r="C93" s="8"/>
      <c r="D93" s="8"/>
      <c r="E93" s="8"/>
      <c r="F93" s="44"/>
      <c r="G93" s="44"/>
      <c r="H93" s="42"/>
      <c r="I93" s="98"/>
      <c r="J93" s="98"/>
      <c r="K93" s="45"/>
      <c r="L93" s="44"/>
      <c r="M93" s="44"/>
      <c r="N93" s="44"/>
      <c r="O93" s="44"/>
      <c r="P93" s="44"/>
      <c r="Q93" s="44"/>
      <c r="R93" s="44"/>
      <c r="S93" s="44"/>
      <c r="T93" s="44"/>
      <c r="U93" s="118"/>
      <c r="V93" s="103"/>
      <c r="W93" s="44"/>
      <c r="X93" s="44"/>
      <c r="Y93" s="44"/>
      <c r="Z93" s="44"/>
      <c r="AA93" s="44"/>
      <c r="AB93" s="44"/>
      <c r="AC93" s="44"/>
      <c r="AD93" s="44"/>
      <c r="AE93" s="44"/>
      <c r="AF93" s="118"/>
      <c r="AG93" s="103"/>
      <c r="AH93" s="44"/>
      <c r="AI93" s="44"/>
      <c r="AJ93" s="44"/>
      <c r="AK93" s="44"/>
      <c r="AL93" s="44"/>
      <c r="AM93" s="44"/>
      <c r="AN93" s="44"/>
      <c r="AO93" s="44"/>
      <c r="AP93" s="44"/>
      <c r="AQ93" s="118"/>
      <c r="AR93" s="103"/>
      <c r="AS93" s="33"/>
      <c r="AT93" s="33"/>
      <c r="AU93" s="33"/>
      <c r="AV93" s="33"/>
      <c r="AW93" s="33"/>
    </row>
    <row r="94" spans="2:49" s="23" customFormat="1" x14ac:dyDescent="0.25">
      <c r="B94" s="22"/>
      <c r="C94" s="24" t="s">
        <v>20</v>
      </c>
      <c r="D94" s="65"/>
      <c r="E94" s="65"/>
      <c r="F94" s="37" t="s">
        <v>1</v>
      </c>
      <c r="G94" s="35" t="s">
        <v>73</v>
      </c>
      <c r="H94" s="71">
        <v>1</v>
      </c>
      <c r="I94" s="97">
        <f t="shared" ref="I94" si="217">U94+AF94+AQ94</f>
        <v>0.75168918918918914</v>
      </c>
      <c r="J94" s="97">
        <f t="shared" ref="J94" si="218">V94+AG94+AR94</f>
        <v>0.76858108108108103</v>
      </c>
      <c r="K94" s="39">
        <v>592</v>
      </c>
      <c r="L94" s="37"/>
      <c r="M94" s="37"/>
      <c r="N94" s="37"/>
      <c r="O94" s="37"/>
      <c r="P94" s="37"/>
      <c r="Q94" s="37">
        <v>336</v>
      </c>
      <c r="R94" s="37">
        <v>107</v>
      </c>
      <c r="S94" s="37">
        <v>6</v>
      </c>
      <c r="T94" s="37">
        <v>3</v>
      </c>
      <c r="U94" s="117">
        <f t="shared" ref="U94" si="219">(Q94+R94)/K94</f>
        <v>0.74831081081081086</v>
      </c>
      <c r="V94" s="97">
        <f t="shared" ref="V94" si="220">(Q94+R94+S94+T94)/K94</f>
        <v>0.76351351351351349</v>
      </c>
      <c r="W94" s="37"/>
      <c r="X94" s="37"/>
      <c r="Y94" s="37"/>
      <c r="Z94" s="37"/>
      <c r="AA94" s="37"/>
      <c r="AB94" s="37">
        <v>1</v>
      </c>
      <c r="AC94" s="37">
        <v>0</v>
      </c>
      <c r="AD94" s="37">
        <v>0</v>
      </c>
      <c r="AE94" s="37">
        <v>0</v>
      </c>
      <c r="AF94" s="117">
        <f t="shared" ref="AF94" si="221">(AB94+AC94)/K94</f>
        <v>1.6891891891891893E-3</v>
      </c>
      <c r="AG94" s="97">
        <f t="shared" ref="AG94" si="222">(AB94+AC94+AD94+AE94)/K94</f>
        <v>1.6891891891891893E-3</v>
      </c>
      <c r="AH94" s="37"/>
      <c r="AI94" s="37"/>
      <c r="AJ94" s="37"/>
      <c r="AK94" s="37"/>
      <c r="AL94" s="37"/>
      <c r="AM94" s="37">
        <v>1</v>
      </c>
      <c r="AN94" s="37">
        <v>0</v>
      </c>
      <c r="AO94" s="37">
        <v>1</v>
      </c>
      <c r="AP94" s="37">
        <v>0</v>
      </c>
      <c r="AQ94" s="117">
        <f t="shared" ref="AQ94" si="223">(AM94+AN94)/K94</f>
        <v>1.6891891891891893E-3</v>
      </c>
      <c r="AR94" s="97">
        <f t="shared" ref="AR94" si="224">(AM94+AN94+AO94+AP94)/K94</f>
        <v>3.3783783783783786E-3</v>
      </c>
      <c r="AS94" s="33"/>
      <c r="AT94" s="33"/>
      <c r="AU94" s="33"/>
      <c r="AV94" s="33"/>
      <c r="AW94" s="33"/>
    </row>
    <row r="95" spans="2:49" x14ac:dyDescent="0.25">
      <c r="B95" s="16"/>
      <c r="C95" s="24"/>
      <c r="D95" s="65"/>
      <c r="E95" s="65"/>
      <c r="F95" s="37" t="s">
        <v>32</v>
      </c>
      <c r="G95" s="35" t="s">
        <v>73</v>
      </c>
      <c r="H95" s="71">
        <v>2</v>
      </c>
      <c r="I95" s="97">
        <f t="shared" ref="I95" si="225">U95+AF95+AQ95</f>
        <v>0.76458752515090544</v>
      </c>
      <c r="J95" s="97">
        <f t="shared" ref="J95" si="226">V95+AG95+AR95</f>
        <v>0.84708249496981891</v>
      </c>
      <c r="K95" s="38">
        <v>497</v>
      </c>
      <c r="L95" s="37"/>
      <c r="M95" s="37"/>
      <c r="N95" s="37"/>
      <c r="O95" s="37"/>
      <c r="P95" s="37">
        <v>9</v>
      </c>
      <c r="Q95" s="37">
        <v>282</v>
      </c>
      <c r="R95" s="37">
        <v>66</v>
      </c>
      <c r="S95" s="37">
        <v>22</v>
      </c>
      <c r="T95" s="37">
        <v>8</v>
      </c>
      <c r="U95" s="117">
        <f t="shared" ref="U95" si="227">(P95+Q95+R95)/K95</f>
        <v>0.71830985915492962</v>
      </c>
      <c r="V95" s="97">
        <f t="shared" ref="V95" si="228">(P95+Q95+R95+S95+T95)/K95</f>
        <v>0.77867203219315895</v>
      </c>
      <c r="W95" s="37"/>
      <c r="X95" s="37"/>
      <c r="Y95" s="37"/>
      <c r="Z95" s="37"/>
      <c r="AA95" s="37">
        <v>0</v>
      </c>
      <c r="AB95" s="37">
        <v>7</v>
      </c>
      <c r="AC95" s="37">
        <v>6</v>
      </c>
      <c r="AD95" s="37">
        <v>5</v>
      </c>
      <c r="AE95" s="37">
        <v>2</v>
      </c>
      <c r="AF95" s="117">
        <f t="shared" ref="AF95" si="229">(AA95+AB95+AC95)/K95</f>
        <v>2.6156941649899398E-2</v>
      </c>
      <c r="AG95" s="97">
        <f t="shared" ref="AG95" si="230">(AA95+AB95+AC95+AD95+AE95)/K95</f>
        <v>4.0241448692152917E-2</v>
      </c>
      <c r="AH95" s="37"/>
      <c r="AI95" s="37"/>
      <c r="AJ95" s="37"/>
      <c r="AK95" s="37"/>
      <c r="AL95" s="37">
        <v>3</v>
      </c>
      <c r="AM95" s="37">
        <v>4</v>
      </c>
      <c r="AN95" s="37">
        <v>3</v>
      </c>
      <c r="AO95" s="37">
        <v>2</v>
      </c>
      <c r="AP95" s="37">
        <v>2</v>
      </c>
      <c r="AQ95" s="117">
        <f t="shared" ref="AQ95" si="231">(AL95+AM95+AN95)/K95</f>
        <v>2.0120724346076459E-2</v>
      </c>
      <c r="AR95" s="97">
        <f t="shared" ref="AR95" si="232">(AL95+AM95+AN95+AO95+AP95)/K95</f>
        <v>2.8169014084507043E-2</v>
      </c>
    </row>
    <row r="96" spans="2:49" s="23" customFormat="1" x14ac:dyDescent="0.25">
      <c r="B96" s="22"/>
      <c r="C96" s="24"/>
      <c r="D96" s="65"/>
      <c r="E96" s="65"/>
      <c r="F96" s="37" t="s">
        <v>2</v>
      </c>
      <c r="G96" s="35" t="s">
        <v>73</v>
      </c>
      <c r="H96" s="71">
        <v>4</v>
      </c>
      <c r="I96" s="96" t="s">
        <v>28</v>
      </c>
      <c r="J96" s="96" t="s">
        <v>28</v>
      </c>
      <c r="K96" s="39" t="s">
        <v>29</v>
      </c>
      <c r="L96" s="40"/>
      <c r="M96" s="40"/>
      <c r="N96" s="40"/>
      <c r="O96" s="40"/>
      <c r="P96" s="40"/>
      <c r="Q96" s="40"/>
      <c r="R96" s="40"/>
      <c r="S96" s="40"/>
      <c r="T96" s="40"/>
      <c r="U96" s="117"/>
      <c r="V96" s="97"/>
      <c r="W96" s="37"/>
      <c r="X96" s="37"/>
      <c r="Y96" s="37"/>
      <c r="Z96" s="37"/>
      <c r="AA96" s="37"/>
      <c r="AB96" s="37"/>
      <c r="AC96" s="37"/>
      <c r="AD96" s="37"/>
      <c r="AE96" s="37"/>
      <c r="AF96" s="117"/>
      <c r="AG96" s="97"/>
      <c r="AH96" s="37"/>
      <c r="AI96" s="37"/>
      <c r="AJ96" s="37"/>
      <c r="AK96" s="37"/>
      <c r="AL96" s="37"/>
      <c r="AM96" s="37"/>
      <c r="AN96" s="37"/>
      <c r="AO96" s="37"/>
      <c r="AP96" s="37"/>
      <c r="AQ96" s="117"/>
      <c r="AR96" s="97"/>
      <c r="AS96" s="33"/>
      <c r="AT96" s="33"/>
      <c r="AU96" s="33"/>
      <c r="AV96" s="33"/>
      <c r="AW96" s="33"/>
    </row>
    <row r="97" spans="2:49" s="10" customFormat="1" ht="15.75" thickBot="1" x14ac:dyDescent="0.3">
      <c r="B97" s="15"/>
      <c r="C97" s="24"/>
      <c r="D97" s="65"/>
      <c r="E97" s="65"/>
      <c r="F97" s="37" t="s">
        <v>4</v>
      </c>
      <c r="G97" s="35" t="s">
        <v>73</v>
      </c>
      <c r="H97" s="71">
        <v>3</v>
      </c>
      <c r="I97" s="96" t="s">
        <v>28</v>
      </c>
      <c r="J97" s="96" t="s">
        <v>28</v>
      </c>
      <c r="K97" s="39" t="s">
        <v>29</v>
      </c>
      <c r="L97" s="40"/>
      <c r="M97" s="40"/>
      <c r="N97" s="40"/>
      <c r="O97" s="40"/>
      <c r="P97" s="40"/>
      <c r="Q97" s="40"/>
      <c r="R97" s="40"/>
      <c r="S97" s="40"/>
      <c r="T97" s="40"/>
      <c r="U97" s="117"/>
      <c r="V97" s="97"/>
      <c r="W97" s="37"/>
      <c r="X97" s="37"/>
      <c r="Y97" s="37"/>
      <c r="Z97" s="37"/>
      <c r="AA97" s="37"/>
      <c r="AB97" s="37"/>
      <c r="AC97" s="37"/>
      <c r="AD97" s="37"/>
      <c r="AE97" s="37"/>
      <c r="AF97" s="117"/>
      <c r="AG97" s="97"/>
      <c r="AH97" s="37"/>
      <c r="AI97" s="37"/>
      <c r="AJ97" s="37"/>
      <c r="AK97" s="37"/>
      <c r="AL97" s="37"/>
      <c r="AM97" s="37"/>
      <c r="AN97" s="37"/>
      <c r="AO97" s="37"/>
      <c r="AP97" s="37"/>
      <c r="AQ97" s="117"/>
      <c r="AR97" s="97"/>
      <c r="AS97" s="17"/>
      <c r="AT97" s="17"/>
      <c r="AU97" s="17"/>
      <c r="AV97" s="17"/>
      <c r="AW97" s="17"/>
    </row>
    <row r="98" spans="2:49" x14ac:dyDescent="0.25">
      <c r="B98" s="16"/>
      <c r="C98" s="24"/>
      <c r="D98" s="65"/>
      <c r="E98" s="65"/>
      <c r="F98" s="37" t="s">
        <v>5</v>
      </c>
      <c r="G98" s="35" t="s">
        <v>73</v>
      </c>
      <c r="H98" s="71">
        <v>6</v>
      </c>
      <c r="I98" s="96" t="s">
        <v>28</v>
      </c>
      <c r="J98" s="96" t="s">
        <v>28</v>
      </c>
      <c r="K98" s="39" t="s">
        <v>29</v>
      </c>
      <c r="L98" s="40"/>
      <c r="M98" s="40"/>
      <c r="N98" s="40"/>
      <c r="O98" s="40"/>
      <c r="P98" s="40"/>
      <c r="Q98" s="40"/>
      <c r="R98" s="40"/>
      <c r="S98" s="40"/>
      <c r="T98" s="40"/>
      <c r="U98" s="117"/>
      <c r="V98" s="97"/>
      <c r="W98" s="37"/>
      <c r="X98" s="37"/>
      <c r="Y98" s="37"/>
      <c r="Z98" s="37"/>
      <c r="AA98" s="37"/>
      <c r="AB98" s="37"/>
      <c r="AC98" s="37"/>
      <c r="AD98" s="37"/>
      <c r="AE98" s="37"/>
      <c r="AF98" s="117"/>
      <c r="AG98" s="97"/>
      <c r="AH98" s="37"/>
      <c r="AI98" s="37"/>
      <c r="AJ98" s="37"/>
      <c r="AK98" s="37"/>
      <c r="AL98" s="37"/>
      <c r="AM98" s="37"/>
      <c r="AN98" s="37"/>
      <c r="AO98" s="37"/>
      <c r="AP98" s="37"/>
      <c r="AQ98" s="117"/>
      <c r="AR98" s="97"/>
    </row>
    <row r="99" spans="2:49" s="23" customFormat="1" ht="15.75" thickBot="1" x14ac:dyDescent="0.3">
      <c r="B99" s="22"/>
      <c r="C99" s="8"/>
      <c r="D99" s="9"/>
      <c r="E99" s="9"/>
      <c r="F99" s="44"/>
      <c r="G99" s="44"/>
      <c r="H99" s="42"/>
      <c r="I99" s="98"/>
      <c r="J99" s="98"/>
      <c r="K99" s="43"/>
      <c r="L99" s="44"/>
      <c r="M99" s="44"/>
      <c r="N99" s="44"/>
      <c r="O99" s="44"/>
      <c r="P99" s="44"/>
      <c r="Q99" s="44"/>
      <c r="R99" s="44"/>
      <c r="S99" s="44"/>
      <c r="T99" s="44"/>
      <c r="U99" s="118"/>
      <c r="V99" s="103"/>
      <c r="W99" s="44"/>
      <c r="X99" s="44"/>
      <c r="Y99" s="44"/>
      <c r="Z99" s="44"/>
      <c r="AA99" s="44"/>
      <c r="AB99" s="44"/>
      <c r="AC99" s="44"/>
      <c r="AD99" s="44"/>
      <c r="AE99" s="44"/>
      <c r="AF99" s="118"/>
      <c r="AG99" s="103"/>
      <c r="AH99" s="44"/>
      <c r="AI99" s="44"/>
      <c r="AJ99" s="44"/>
      <c r="AK99" s="44"/>
      <c r="AL99" s="44"/>
      <c r="AM99" s="44"/>
      <c r="AN99" s="44"/>
      <c r="AO99" s="44"/>
      <c r="AP99" s="44"/>
      <c r="AQ99" s="118"/>
      <c r="AR99" s="103"/>
      <c r="AS99" s="33"/>
      <c r="AT99" s="33"/>
      <c r="AU99" s="33"/>
      <c r="AV99" s="33"/>
      <c r="AW99" s="33"/>
    </row>
    <row r="100" spans="2:49" s="23" customFormat="1" x14ac:dyDescent="0.25">
      <c r="B100" s="22"/>
      <c r="C100" s="24" t="s">
        <v>21</v>
      </c>
      <c r="D100" s="65"/>
      <c r="E100" s="65"/>
      <c r="F100" s="37" t="s">
        <v>1</v>
      </c>
      <c r="G100" s="35" t="s">
        <v>73</v>
      </c>
      <c r="H100" s="71">
        <v>1</v>
      </c>
      <c r="I100" s="97">
        <f t="shared" ref="I100" si="233">U100+AF100+AQ100</f>
        <v>0.42425588627276767</v>
      </c>
      <c r="J100" s="97">
        <f t="shared" ref="J100" si="234">V100+AG100+AR100</f>
        <v>0.44380275433140831</v>
      </c>
      <c r="K100" s="39">
        <v>2251</v>
      </c>
      <c r="L100" s="37"/>
      <c r="M100" s="37"/>
      <c r="N100" s="37"/>
      <c r="O100" s="37"/>
      <c r="P100" s="37"/>
      <c r="Q100" s="37">
        <v>760</v>
      </c>
      <c r="R100" s="37">
        <v>164</v>
      </c>
      <c r="S100" s="37">
        <v>8</v>
      </c>
      <c r="T100" s="37">
        <v>4</v>
      </c>
      <c r="U100" s="117">
        <f t="shared" ref="U100" si="235">(Q100+R100)/K100</f>
        <v>0.41048422923145267</v>
      </c>
      <c r="V100" s="97">
        <f t="shared" ref="V100" si="236">(Q100+R100+S100+T100)/K100</f>
        <v>0.41581519324744559</v>
      </c>
      <c r="W100" s="37"/>
      <c r="X100" s="37"/>
      <c r="Y100" s="37"/>
      <c r="Z100" s="37"/>
      <c r="AA100" s="37"/>
      <c r="AB100" s="37">
        <v>2</v>
      </c>
      <c r="AC100" s="37">
        <v>5</v>
      </c>
      <c r="AD100" s="37">
        <v>4</v>
      </c>
      <c r="AE100" s="37">
        <v>4</v>
      </c>
      <c r="AF100" s="117">
        <f t="shared" ref="AF100" si="237">(AB100+AC100)/K100</f>
        <v>3.109729009329187E-3</v>
      </c>
      <c r="AG100" s="97">
        <f t="shared" ref="AG100" si="238">(AB100+AC100+AD100+AE100)/K100</f>
        <v>6.6637050199911153E-3</v>
      </c>
      <c r="AH100" s="37"/>
      <c r="AI100" s="37"/>
      <c r="AJ100" s="37"/>
      <c r="AK100" s="37"/>
      <c r="AL100" s="37"/>
      <c r="AM100" s="37">
        <v>4</v>
      </c>
      <c r="AN100" s="37">
        <v>20</v>
      </c>
      <c r="AO100" s="37">
        <v>13</v>
      </c>
      <c r="AP100" s="37">
        <v>11</v>
      </c>
      <c r="AQ100" s="117">
        <f t="shared" ref="AQ100" si="239">(AM100+AN100)/K100</f>
        <v>1.0661928031985785E-2</v>
      </c>
      <c r="AR100" s="97">
        <f t="shared" ref="AR100" si="240">(AM100+AN100+AO100+AP100)/K100</f>
        <v>2.132385606397157E-2</v>
      </c>
      <c r="AS100" s="33"/>
      <c r="AT100" s="33"/>
      <c r="AU100" s="33"/>
      <c r="AV100" s="33"/>
      <c r="AW100" s="33"/>
    </row>
    <row r="101" spans="2:49" s="23" customFormat="1" x14ac:dyDescent="0.25">
      <c r="B101" s="22"/>
      <c r="C101" s="24"/>
      <c r="D101" s="65"/>
      <c r="E101" s="65"/>
      <c r="F101" s="37" t="s">
        <v>32</v>
      </c>
      <c r="G101" s="35" t="s">
        <v>73</v>
      </c>
      <c r="H101" s="71">
        <v>2</v>
      </c>
      <c r="I101" s="97">
        <f t="shared" ref="I101" si="241">U101+AF101+AQ101</f>
        <v>0.6263275572945779</v>
      </c>
      <c r="J101" s="97">
        <f t="shared" ref="J101" si="242">V101+AG101+AR101</f>
        <v>0.69480156512017888</v>
      </c>
      <c r="K101" s="39">
        <v>3578</v>
      </c>
      <c r="L101" s="37"/>
      <c r="M101" s="37"/>
      <c r="N101" s="37"/>
      <c r="O101" s="37"/>
      <c r="P101" s="37">
        <v>93</v>
      </c>
      <c r="Q101" s="37">
        <v>1455</v>
      </c>
      <c r="R101" s="37">
        <v>634</v>
      </c>
      <c r="S101" s="37">
        <v>136</v>
      </c>
      <c r="T101" s="37">
        <v>66</v>
      </c>
      <c r="U101" s="117">
        <f t="shared" ref="U101" si="243">(P101+Q101+R101)/K101</f>
        <v>0.60983789826718837</v>
      </c>
      <c r="V101" s="97">
        <f t="shared" ref="V101" si="244">(P101+Q101+R101+S101+T101)/K101</f>
        <v>0.66629401900503071</v>
      </c>
      <c r="W101" s="37"/>
      <c r="X101" s="37"/>
      <c r="Y101" s="37"/>
      <c r="Z101" s="37"/>
      <c r="AA101" s="37">
        <v>1</v>
      </c>
      <c r="AB101" s="37">
        <v>1</v>
      </c>
      <c r="AC101" s="37">
        <v>7</v>
      </c>
      <c r="AD101" s="37">
        <v>5</v>
      </c>
      <c r="AE101" s="37">
        <v>5</v>
      </c>
      <c r="AF101" s="117">
        <f t="shared" ref="AF101" si="245">(AA101+AB101+AC101)/K101</f>
        <v>2.515371716042482E-3</v>
      </c>
      <c r="AG101" s="97">
        <f t="shared" ref="AG101" si="246">(AA101+AB101+AC101+AD101+AE101)/K101</f>
        <v>5.3102291783119057E-3</v>
      </c>
      <c r="AH101" s="37"/>
      <c r="AI101" s="37"/>
      <c r="AJ101" s="37"/>
      <c r="AK101" s="37"/>
      <c r="AL101" s="37">
        <v>11</v>
      </c>
      <c r="AM101" s="37">
        <v>23</v>
      </c>
      <c r="AN101" s="37">
        <v>16</v>
      </c>
      <c r="AO101" s="37">
        <v>18</v>
      </c>
      <c r="AP101" s="37">
        <v>15</v>
      </c>
      <c r="AQ101" s="117">
        <f t="shared" ref="AQ101" si="247">(AL101+AM101+AN101)/K101</f>
        <v>1.3974287311347122E-2</v>
      </c>
      <c r="AR101" s="97">
        <f t="shared" ref="AR101" si="248">(AL101+AM101+AN101+AO101+AP101)/K101</f>
        <v>2.3197316936836222E-2</v>
      </c>
      <c r="AS101" s="33"/>
      <c r="AT101" s="33"/>
      <c r="AU101" s="33"/>
      <c r="AV101" s="33"/>
      <c r="AW101" s="33"/>
    </row>
    <row r="102" spans="2:49" s="23" customFormat="1" x14ac:dyDescent="0.25">
      <c r="B102" s="22"/>
      <c r="C102" s="24"/>
      <c r="D102" s="65"/>
      <c r="E102" s="65"/>
      <c r="F102" s="37" t="s">
        <v>2</v>
      </c>
      <c r="G102" s="35" t="s">
        <v>73</v>
      </c>
      <c r="H102" s="71">
        <v>4</v>
      </c>
      <c r="I102" s="97">
        <f t="shared" ref="I102" si="249">U102+AF102+AQ102</f>
        <v>0.82475884244372988</v>
      </c>
      <c r="J102" s="97">
        <f>V102+AG102+AR102</f>
        <v>0.85048231511254024</v>
      </c>
      <c r="K102" s="38">
        <v>622</v>
      </c>
      <c r="L102" s="37"/>
      <c r="M102" s="37"/>
      <c r="N102" s="37">
        <v>53</v>
      </c>
      <c r="O102" s="37">
        <v>154</v>
      </c>
      <c r="P102" s="37">
        <v>89</v>
      </c>
      <c r="Q102" s="37">
        <v>46</v>
      </c>
      <c r="R102" s="37">
        <v>16</v>
      </c>
      <c r="S102" s="37">
        <v>6</v>
      </c>
      <c r="T102" s="37">
        <v>5</v>
      </c>
      <c r="U102" s="117">
        <f t="shared" ref="U102" si="250">(N102+O102+P102+Q102+R102) /K102</f>
        <v>0.57556270096463025</v>
      </c>
      <c r="V102" s="97">
        <f t="shared" ref="V102" si="251">(N102+O102+P102+Q102+R102+S102+T102)/K102</f>
        <v>0.59324758842443726</v>
      </c>
      <c r="W102" s="37"/>
      <c r="X102" s="37"/>
      <c r="Y102" s="37">
        <v>0</v>
      </c>
      <c r="Z102" s="37">
        <v>0</v>
      </c>
      <c r="AA102" s="37">
        <v>0</v>
      </c>
      <c r="AB102" s="37">
        <v>0</v>
      </c>
      <c r="AC102" s="37">
        <v>3</v>
      </c>
      <c r="AD102" s="37">
        <v>1</v>
      </c>
      <c r="AE102" s="37">
        <v>0</v>
      </c>
      <c r="AF102" s="117">
        <f t="shared" ref="AF102" si="252">(Y102+Z102+AA102+AB102+AC102) /K102</f>
        <v>4.8231511254019296E-3</v>
      </c>
      <c r="AG102" s="97">
        <f t="shared" ref="AG102" si="253">(Y102+Z102+AA102+AB102+AC102+AD102+AE102)/K102</f>
        <v>6.4308681672025723E-3</v>
      </c>
      <c r="AH102" s="37"/>
      <c r="AI102" s="37"/>
      <c r="AJ102" s="37">
        <v>82</v>
      </c>
      <c r="AK102" s="37">
        <v>27</v>
      </c>
      <c r="AL102" s="37">
        <v>31</v>
      </c>
      <c r="AM102" s="37">
        <v>4</v>
      </c>
      <c r="AN102" s="37">
        <v>8</v>
      </c>
      <c r="AO102" s="37">
        <v>2</v>
      </c>
      <c r="AP102" s="37">
        <v>2</v>
      </c>
      <c r="AQ102" s="117">
        <f t="shared" ref="AQ102" si="254">(AJ102+AK102+AL102+AM102+AN102) /K102</f>
        <v>0.24437299035369775</v>
      </c>
      <c r="AR102" s="97">
        <f t="shared" ref="AR102" si="255">(AJ102+AK102+AL102+AM102+AN102+AO102+AP102)/K102</f>
        <v>0.25080385852090031</v>
      </c>
      <c r="AS102" s="33"/>
      <c r="AT102" s="33"/>
      <c r="AU102" s="33"/>
      <c r="AV102" s="33"/>
      <c r="AW102" s="33"/>
    </row>
    <row r="103" spans="2:49" s="23" customFormat="1" x14ac:dyDescent="0.25">
      <c r="B103" s="22"/>
      <c r="C103" s="24"/>
      <c r="D103" s="65"/>
      <c r="E103" s="65"/>
      <c r="F103" s="37" t="s">
        <v>4</v>
      </c>
      <c r="G103" s="35" t="s">
        <v>73</v>
      </c>
      <c r="H103" s="71">
        <v>3</v>
      </c>
      <c r="I103" s="96" t="s">
        <v>28</v>
      </c>
      <c r="J103" s="96" t="s">
        <v>28</v>
      </c>
      <c r="K103" s="39" t="s">
        <v>29</v>
      </c>
      <c r="L103" s="40"/>
      <c r="M103" s="40"/>
      <c r="N103" s="40"/>
      <c r="O103" s="40"/>
      <c r="P103" s="40"/>
      <c r="Q103" s="40"/>
      <c r="R103" s="40"/>
      <c r="S103" s="40"/>
      <c r="T103" s="40"/>
      <c r="U103" s="117"/>
      <c r="V103" s="97"/>
      <c r="W103" s="37"/>
      <c r="X103" s="37"/>
      <c r="Y103" s="37"/>
      <c r="Z103" s="37"/>
      <c r="AA103" s="37"/>
      <c r="AB103" s="37"/>
      <c r="AC103" s="37"/>
      <c r="AD103" s="37"/>
      <c r="AE103" s="37"/>
      <c r="AF103" s="117"/>
      <c r="AG103" s="97"/>
      <c r="AH103" s="37"/>
      <c r="AI103" s="37"/>
      <c r="AJ103" s="37"/>
      <c r="AK103" s="37"/>
      <c r="AL103" s="37"/>
      <c r="AM103" s="37"/>
      <c r="AN103" s="37"/>
      <c r="AO103" s="37"/>
      <c r="AP103" s="37"/>
      <c r="AQ103" s="117"/>
      <c r="AR103" s="97"/>
      <c r="AS103" s="33"/>
      <c r="AT103" s="33"/>
      <c r="AU103" s="33"/>
      <c r="AV103" s="33"/>
      <c r="AW103" s="33"/>
    </row>
    <row r="104" spans="2:49" s="23" customFormat="1" x14ac:dyDescent="0.25">
      <c r="B104" s="22"/>
      <c r="C104" s="24"/>
      <c r="D104" s="65"/>
      <c r="E104" s="65"/>
      <c r="F104" s="37" t="s">
        <v>5</v>
      </c>
      <c r="G104" s="35" t="s">
        <v>73</v>
      </c>
      <c r="H104" s="71">
        <v>6</v>
      </c>
      <c r="I104" s="96" t="s">
        <v>28</v>
      </c>
      <c r="J104" s="96" t="s">
        <v>28</v>
      </c>
      <c r="K104" s="39" t="s">
        <v>29</v>
      </c>
      <c r="L104" s="40"/>
      <c r="M104" s="40"/>
      <c r="N104" s="40"/>
      <c r="O104" s="40"/>
      <c r="P104" s="40"/>
      <c r="Q104" s="40"/>
      <c r="R104" s="40"/>
      <c r="S104" s="40"/>
      <c r="T104" s="40"/>
      <c r="U104" s="117"/>
      <c r="V104" s="97"/>
      <c r="W104" s="37"/>
      <c r="X104" s="37"/>
      <c r="Y104" s="37"/>
      <c r="Z104" s="37"/>
      <c r="AA104" s="37"/>
      <c r="AB104" s="37"/>
      <c r="AC104" s="37"/>
      <c r="AD104" s="37"/>
      <c r="AE104" s="37"/>
      <c r="AF104" s="117"/>
      <c r="AG104" s="97"/>
      <c r="AH104" s="37"/>
      <c r="AI104" s="37"/>
      <c r="AJ104" s="37"/>
      <c r="AK104" s="37"/>
      <c r="AL104" s="37"/>
      <c r="AM104" s="37"/>
      <c r="AN104" s="37"/>
      <c r="AO104" s="37"/>
      <c r="AP104" s="37"/>
      <c r="AQ104" s="117"/>
      <c r="AR104" s="97"/>
      <c r="AS104" s="33"/>
      <c r="AT104" s="33"/>
      <c r="AU104" s="33"/>
      <c r="AV104" s="33"/>
      <c r="AW104" s="33"/>
    </row>
    <row r="105" spans="2:49" s="23" customFormat="1" ht="15.75" thickBot="1" x14ac:dyDescent="0.3">
      <c r="B105" s="22"/>
      <c r="C105" s="8"/>
      <c r="D105" s="9"/>
      <c r="E105" s="9"/>
      <c r="F105" s="44"/>
      <c r="G105" s="44"/>
      <c r="H105" s="42"/>
      <c r="I105" s="98"/>
      <c r="J105" s="98"/>
      <c r="K105" s="43"/>
      <c r="L105" s="44"/>
      <c r="M105" s="44"/>
      <c r="N105" s="44"/>
      <c r="O105" s="44"/>
      <c r="P105" s="44"/>
      <c r="Q105" s="44"/>
      <c r="R105" s="44"/>
      <c r="S105" s="44"/>
      <c r="T105" s="44"/>
      <c r="U105" s="118"/>
      <c r="V105" s="103"/>
      <c r="W105" s="44"/>
      <c r="X105" s="44"/>
      <c r="Y105" s="44"/>
      <c r="Z105" s="44"/>
      <c r="AA105" s="44"/>
      <c r="AB105" s="44"/>
      <c r="AC105" s="44"/>
      <c r="AD105" s="44"/>
      <c r="AE105" s="44"/>
      <c r="AF105" s="118"/>
      <c r="AG105" s="103"/>
      <c r="AH105" s="44"/>
      <c r="AI105" s="44"/>
      <c r="AJ105" s="44"/>
      <c r="AK105" s="44"/>
      <c r="AL105" s="44"/>
      <c r="AM105" s="44"/>
      <c r="AN105" s="44"/>
      <c r="AO105" s="44"/>
      <c r="AP105" s="44"/>
      <c r="AQ105" s="118"/>
      <c r="AR105" s="103"/>
      <c r="AS105" s="33"/>
      <c r="AT105" s="33"/>
      <c r="AU105" s="33"/>
      <c r="AV105" s="33"/>
      <c r="AW105" s="33"/>
    </row>
    <row r="106" spans="2:49" s="23" customFormat="1" x14ac:dyDescent="0.25">
      <c r="B106" s="22"/>
      <c r="C106" s="24" t="s">
        <v>22</v>
      </c>
      <c r="D106" s="65"/>
      <c r="E106" s="65"/>
      <c r="F106" s="37" t="s">
        <v>1</v>
      </c>
      <c r="G106" s="35" t="s">
        <v>73</v>
      </c>
      <c r="H106" s="71">
        <v>1</v>
      </c>
      <c r="I106" s="97">
        <f t="shared" ref="I106" si="256">U106+AF106+AQ106</f>
        <v>0.54347826086956519</v>
      </c>
      <c r="J106" s="97">
        <f t="shared" ref="J106" si="257">V106+AG106+AR106</f>
        <v>0.59057971014492761</v>
      </c>
      <c r="K106" s="38">
        <v>552</v>
      </c>
      <c r="L106" s="37"/>
      <c r="M106" s="37"/>
      <c r="N106" s="37"/>
      <c r="O106" s="37"/>
      <c r="P106" s="37"/>
      <c r="Q106" s="37">
        <v>189</v>
      </c>
      <c r="R106" s="37">
        <v>108</v>
      </c>
      <c r="S106" s="37">
        <v>17</v>
      </c>
      <c r="T106" s="37">
        <v>5</v>
      </c>
      <c r="U106" s="117">
        <f t="shared" ref="U106" si="258">(Q106+R106)/K106</f>
        <v>0.53804347826086951</v>
      </c>
      <c r="V106" s="97">
        <f t="shared" ref="V106" si="259">(Q106+R106+S106+T106)/K106</f>
        <v>0.57789855072463769</v>
      </c>
      <c r="W106" s="37"/>
      <c r="X106" s="37"/>
      <c r="Y106" s="37"/>
      <c r="Z106" s="37"/>
      <c r="AA106" s="37"/>
      <c r="AB106" s="37">
        <v>0</v>
      </c>
      <c r="AC106" s="37">
        <v>1</v>
      </c>
      <c r="AD106" s="37">
        <v>1</v>
      </c>
      <c r="AE106" s="37">
        <v>0</v>
      </c>
      <c r="AF106" s="117">
        <f t="shared" ref="AF106" si="260">(AB106+AC106)/K106</f>
        <v>1.8115942028985507E-3</v>
      </c>
      <c r="AG106" s="97">
        <f t="shared" ref="AG106" si="261">(AB106+AC106+AD106+AE106)/K106</f>
        <v>3.6231884057971015E-3</v>
      </c>
      <c r="AH106" s="37"/>
      <c r="AI106" s="37"/>
      <c r="AJ106" s="37"/>
      <c r="AK106" s="37"/>
      <c r="AL106" s="37"/>
      <c r="AM106" s="37">
        <v>0</v>
      </c>
      <c r="AN106" s="37">
        <v>2</v>
      </c>
      <c r="AO106" s="37">
        <v>1</v>
      </c>
      <c r="AP106" s="37">
        <v>2</v>
      </c>
      <c r="AQ106" s="117">
        <f t="shared" ref="AQ106" si="262">(AM106+AN106)/K106</f>
        <v>3.6231884057971015E-3</v>
      </c>
      <c r="AR106" s="97">
        <f t="shared" ref="AR106" si="263">(AM106+AN106+AO106+AP106)/K106</f>
        <v>9.057971014492754E-3</v>
      </c>
      <c r="AS106" s="33"/>
      <c r="AT106" s="33"/>
      <c r="AU106" s="33"/>
      <c r="AV106" s="33"/>
      <c r="AW106" s="33"/>
    </row>
    <row r="107" spans="2:49" x14ac:dyDescent="0.25">
      <c r="B107" s="16"/>
      <c r="C107" s="24"/>
      <c r="D107" s="65"/>
      <c r="E107" s="65"/>
      <c r="F107" s="37" t="s">
        <v>32</v>
      </c>
      <c r="G107" s="35" t="s">
        <v>73</v>
      </c>
      <c r="H107" s="71">
        <v>2</v>
      </c>
      <c r="I107" s="97">
        <f t="shared" ref="I107:J107" si="264">U107+AF107+AQ107</f>
        <v>0.75824175824175832</v>
      </c>
      <c r="J107" s="97">
        <f t="shared" si="264"/>
        <v>0.81318681318681307</v>
      </c>
      <c r="K107" s="38">
        <v>91</v>
      </c>
      <c r="L107" s="37"/>
      <c r="M107" s="37"/>
      <c r="N107" s="37"/>
      <c r="O107" s="37"/>
      <c r="P107" s="37">
        <v>0</v>
      </c>
      <c r="Q107" s="37">
        <v>55</v>
      </c>
      <c r="R107" s="37">
        <v>5</v>
      </c>
      <c r="S107" s="37">
        <v>1</v>
      </c>
      <c r="T107" s="37">
        <v>0</v>
      </c>
      <c r="U107" s="117">
        <f t="shared" ref="U107" si="265">(P107+Q107+R107)/K107</f>
        <v>0.65934065934065933</v>
      </c>
      <c r="V107" s="97">
        <f t="shared" ref="V107" si="266">(P107+Q107+R107+S107+T107)/K107</f>
        <v>0.67032967032967028</v>
      </c>
      <c r="W107" s="37"/>
      <c r="X107" s="37"/>
      <c r="Y107" s="37"/>
      <c r="Z107" s="37"/>
      <c r="AA107" s="37">
        <v>5</v>
      </c>
      <c r="AB107" s="37">
        <v>2</v>
      </c>
      <c r="AC107" s="37">
        <v>0</v>
      </c>
      <c r="AD107" s="37">
        <v>0</v>
      </c>
      <c r="AE107" s="37">
        <v>2</v>
      </c>
      <c r="AF107" s="117">
        <f t="shared" ref="AF107" si="267">(AA107+AB107+AC107)/K107</f>
        <v>7.6923076923076927E-2</v>
      </c>
      <c r="AG107" s="97">
        <f t="shared" ref="AG107" si="268">(AA107+AB107+AC107+AD107+AE107)/K107</f>
        <v>9.8901098901098897E-2</v>
      </c>
      <c r="AH107" s="37"/>
      <c r="AI107" s="37"/>
      <c r="AJ107" s="37"/>
      <c r="AK107" s="37"/>
      <c r="AL107" s="37">
        <v>1</v>
      </c>
      <c r="AM107" s="37">
        <v>0</v>
      </c>
      <c r="AN107" s="37">
        <v>1</v>
      </c>
      <c r="AO107" s="37">
        <v>2</v>
      </c>
      <c r="AP107" s="37">
        <v>0</v>
      </c>
      <c r="AQ107" s="117">
        <f t="shared" ref="AQ107" si="269">(AL107+AM107+AN107)/K107</f>
        <v>2.197802197802198E-2</v>
      </c>
      <c r="AR107" s="97">
        <f t="shared" ref="AR107" si="270">(AL107+AM107+AN107+AO107+AP107)/K107</f>
        <v>4.3956043956043959E-2</v>
      </c>
    </row>
    <row r="108" spans="2:49" x14ac:dyDescent="0.25">
      <c r="C108" s="24"/>
      <c r="D108" s="65"/>
      <c r="E108" s="65"/>
      <c r="F108" s="37" t="s">
        <v>2</v>
      </c>
      <c r="G108" s="35" t="s">
        <v>73</v>
      </c>
      <c r="H108" s="71">
        <v>4</v>
      </c>
      <c r="I108" s="96" t="s">
        <v>28</v>
      </c>
      <c r="J108" s="96" t="s">
        <v>28</v>
      </c>
      <c r="K108" s="39" t="s">
        <v>29</v>
      </c>
      <c r="L108" s="40"/>
      <c r="M108" s="40"/>
      <c r="N108" s="40"/>
      <c r="O108" s="40"/>
      <c r="P108" s="40"/>
      <c r="Q108" s="40"/>
      <c r="R108" s="40"/>
      <c r="S108" s="40"/>
      <c r="T108" s="40"/>
      <c r="U108" s="117"/>
      <c r="V108" s="97"/>
      <c r="W108" s="37"/>
      <c r="X108" s="37"/>
      <c r="Y108" s="37"/>
      <c r="Z108" s="37"/>
      <c r="AA108" s="37"/>
      <c r="AB108" s="37"/>
      <c r="AC108" s="37"/>
      <c r="AD108" s="37"/>
      <c r="AE108" s="37"/>
      <c r="AF108" s="117"/>
      <c r="AG108" s="97"/>
      <c r="AH108" s="37"/>
      <c r="AI108" s="37"/>
      <c r="AJ108" s="37"/>
      <c r="AK108" s="37"/>
      <c r="AL108" s="37"/>
      <c r="AM108" s="37"/>
      <c r="AN108" s="37"/>
      <c r="AO108" s="37"/>
      <c r="AP108" s="37"/>
      <c r="AQ108" s="117"/>
      <c r="AR108" s="97"/>
    </row>
    <row r="109" spans="2:49" x14ac:dyDescent="0.25">
      <c r="C109" s="24"/>
      <c r="D109" s="65"/>
      <c r="E109" s="65"/>
      <c r="F109" s="37" t="s">
        <v>4</v>
      </c>
      <c r="G109" s="35" t="s">
        <v>73</v>
      </c>
      <c r="H109" s="71">
        <v>3</v>
      </c>
      <c r="I109" s="96" t="s">
        <v>28</v>
      </c>
      <c r="J109" s="96" t="s">
        <v>28</v>
      </c>
      <c r="K109" s="39" t="s">
        <v>29</v>
      </c>
      <c r="L109" s="40"/>
      <c r="M109" s="40"/>
      <c r="N109" s="40"/>
      <c r="O109" s="40"/>
      <c r="P109" s="40"/>
      <c r="Q109" s="40"/>
      <c r="R109" s="40"/>
      <c r="S109" s="40"/>
      <c r="T109" s="40"/>
      <c r="U109" s="117"/>
      <c r="V109" s="97"/>
      <c r="W109" s="37"/>
      <c r="X109" s="37"/>
      <c r="Y109" s="37"/>
      <c r="Z109" s="37"/>
      <c r="AA109" s="37"/>
      <c r="AB109" s="37"/>
      <c r="AC109" s="37"/>
      <c r="AD109" s="37"/>
      <c r="AE109" s="37"/>
      <c r="AF109" s="117"/>
      <c r="AG109" s="97"/>
      <c r="AH109" s="37"/>
      <c r="AI109" s="37"/>
      <c r="AJ109" s="37"/>
      <c r="AK109" s="37"/>
      <c r="AL109" s="37"/>
      <c r="AM109" s="37"/>
      <c r="AN109" s="37"/>
      <c r="AO109" s="37"/>
      <c r="AP109" s="37"/>
      <c r="AQ109" s="117"/>
      <c r="AR109" s="97"/>
    </row>
    <row r="110" spans="2:49" x14ac:dyDescent="0.25">
      <c r="C110" s="24"/>
      <c r="D110" s="65"/>
      <c r="E110" s="65"/>
      <c r="F110" s="37" t="s">
        <v>5</v>
      </c>
      <c r="G110" s="35" t="s">
        <v>73</v>
      </c>
      <c r="H110" s="71">
        <v>6</v>
      </c>
      <c r="I110" s="96" t="s">
        <v>28</v>
      </c>
      <c r="J110" s="96" t="s">
        <v>28</v>
      </c>
      <c r="K110" s="39" t="s">
        <v>29</v>
      </c>
      <c r="L110" s="40"/>
      <c r="M110" s="40"/>
      <c r="N110" s="40"/>
      <c r="O110" s="40"/>
      <c r="P110" s="40"/>
      <c r="Q110" s="40"/>
      <c r="R110" s="40"/>
      <c r="S110" s="40"/>
      <c r="T110" s="40"/>
      <c r="U110" s="117"/>
      <c r="V110" s="97"/>
      <c r="W110" s="37"/>
      <c r="X110" s="37"/>
      <c r="Y110" s="37"/>
      <c r="Z110" s="37"/>
      <c r="AA110" s="37"/>
      <c r="AB110" s="37"/>
      <c r="AC110" s="37"/>
      <c r="AD110" s="37"/>
      <c r="AE110" s="37"/>
      <c r="AF110" s="117"/>
      <c r="AG110" s="97"/>
      <c r="AH110" s="37"/>
      <c r="AI110" s="37"/>
      <c r="AJ110" s="37"/>
      <c r="AK110" s="37"/>
      <c r="AL110" s="37"/>
      <c r="AM110" s="37"/>
      <c r="AN110" s="37"/>
      <c r="AO110" s="37"/>
      <c r="AP110" s="37"/>
      <c r="AQ110" s="117"/>
      <c r="AR110" s="97"/>
    </row>
    <row r="111" spans="2:49" ht="15.75" thickBot="1" x14ac:dyDescent="0.3">
      <c r="C111" s="8"/>
      <c r="D111" s="8"/>
      <c r="E111" s="8"/>
      <c r="F111" s="44"/>
      <c r="G111" s="44"/>
      <c r="H111" s="42"/>
      <c r="I111" s="98"/>
      <c r="J111" s="98"/>
      <c r="K111" s="43"/>
      <c r="L111" s="44"/>
      <c r="M111" s="44"/>
      <c r="N111" s="44"/>
      <c r="O111" s="44"/>
      <c r="P111" s="44"/>
      <c r="Q111" s="44"/>
      <c r="R111" s="44"/>
      <c r="S111" s="44"/>
      <c r="T111" s="44"/>
      <c r="U111" s="118"/>
      <c r="V111" s="103"/>
      <c r="W111" s="44"/>
      <c r="X111" s="44"/>
      <c r="Y111" s="44"/>
      <c r="Z111" s="44"/>
      <c r="AA111" s="44"/>
      <c r="AB111" s="44"/>
      <c r="AC111" s="44"/>
      <c r="AD111" s="44"/>
      <c r="AE111" s="44"/>
      <c r="AF111" s="118"/>
      <c r="AG111" s="103"/>
      <c r="AH111" s="44"/>
      <c r="AI111" s="44"/>
      <c r="AJ111" s="44"/>
      <c r="AK111" s="44"/>
      <c r="AL111" s="44"/>
      <c r="AM111" s="44"/>
      <c r="AN111" s="44"/>
      <c r="AO111" s="44"/>
      <c r="AP111" s="44"/>
      <c r="AQ111" s="118"/>
      <c r="AR111" s="103"/>
    </row>
    <row r="112" spans="2:49" x14ac:dyDescent="0.25">
      <c r="C112" s="24" t="s">
        <v>23</v>
      </c>
      <c r="D112" s="65"/>
      <c r="E112" s="65"/>
      <c r="F112" s="37" t="s">
        <v>1</v>
      </c>
      <c r="G112" s="35" t="s">
        <v>73</v>
      </c>
      <c r="H112" s="71">
        <v>1</v>
      </c>
      <c r="I112" s="97">
        <f t="shared" ref="I112" si="271">U112+AF112+AQ112</f>
        <v>0.64477611940298507</v>
      </c>
      <c r="J112" s="97">
        <f t="shared" ref="J112" si="272">V112+AG112+AR112</f>
        <v>0.66268656716417906</v>
      </c>
      <c r="K112" s="38">
        <v>335</v>
      </c>
      <c r="L112" s="37"/>
      <c r="M112" s="37"/>
      <c r="N112" s="37"/>
      <c r="O112" s="37"/>
      <c r="P112" s="37"/>
      <c r="Q112" s="37">
        <v>213</v>
      </c>
      <c r="R112" s="37">
        <v>0</v>
      </c>
      <c r="S112" s="37">
        <v>2</v>
      </c>
      <c r="T112" s="37">
        <v>1</v>
      </c>
      <c r="U112" s="117">
        <f t="shared" ref="U112" si="273">(Q112+R112)/K112</f>
        <v>0.63582089552238807</v>
      </c>
      <c r="V112" s="97">
        <f t="shared" ref="V112" si="274">(Q112+R112+S112+T112)/K112</f>
        <v>0.64477611940298507</v>
      </c>
      <c r="W112" s="37"/>
      <c r="X112" s="37"/>
      <c r="Y112" s="37"/>
      <c r="Z112" s="37"/>
      <c r="AA112" s="37"/>
      <c r="AB112" s="37">
        <v>1</v>
      </c>
      <c r="AC112" s="37">
        <v>0</v>
      </c>
      <c r="AD112" s="37">
        <v>1</v>
      </c>
      <c r="AE112" s="37">
        <v>0</v>
      </c>
      <c r="AF112" s="117">
        <f t="shared" ref="AF112" si="275">(AB112+AC112)/K112</f>
        <v>2.9850746268656717E-3</v>
      </c>
      <c r="AG112" s="97">
        <f t="shared" ref="AG112" si="276">(AB112+AC112+AD112+AE112)/K112</f>
        <v>5.9701492537313433E-3</v>
      </c>
      <c r="AH112" s="37"/>
      <c r="AI112" s="37"/>
      <c r="AJ112" s="37"/>
      <c r="AK112" s="37"/>
      <c r="AL112" s="37"/>
      <c r="AM112" s="37">
        <v>0</v>
      </c>
      <c r="AN112" s="37">
        <v>2</v>
      </c>
      <c r="AO112" s="37">
        <v>2</v>
      </c>
      <c r="AP112" s="37">
        <v>0</v>
      </c>
      <c r="AQ112" s="117">
        <f t="shared" ref="AQ112" si="277">(AM112+AN112)/K112</f>
        <v>5.9701492537313433E-3</v>
      </c>
      <c r="AR112" s="97">
        <f t="shared" ref="AR112" si="278">(AM112+AN112+AO112+AP112)/K112</f>
        <v>1.1940298507462687E-2</v>
      </c>
    </row>
    <row r="113" spans="3:44" x14ac:dyDescent="0.25">
      <c r="C113" s="24"/>
      <c r="D113" s="65"/>
      <c r="E113" s="65"/>
      <c r="F113" s="37" t="s">
        <v>32</v>
      </c>
      <c r="G113" s="35" t="s">
        <v>73</v>
      </c>
      <c r="H113" s="71">
        <v>2</v>
      </c>
      <c r="I113" s="97">
        <f t="shared" ref="I113" si="279">U113+AF113+AQ113</f>
        <v>0.71258907363420432</v>
      </c>
      <c r="J113" s="97">
        <f t="shared" ref="J113" si="280">V113+AG113+AR113</f>
        <v>0.73396674584323041</v>
      </c>
      <c r="K113" s="38">
        <v>421</v>
      </c>
      <c r="L113" s="37"/>
      <c r="M113" s="37"/>
      <c r="N113" s="37"/>
      <c r="O113" s="37"/>
      <c r="P113" s="37">
        <v>17</v>
      </c>
      <c r="Q113" s="37">
        <v>251</v>
      </c>
      <c r="R113" s="37">
        <v>27</v>
      </c>
      <c r="S113" s="37">
        <v>2</v>
      </c>
      <c r="T113" s="37">
        <v>0</v>
      </c>
      <c r="U113" s="117">
        <f t="shared" ref="U113" si="281">(P113+Q113+R113)/K113</f>
        <v>0.70071258907363421</v>
      </c>
      <c r="V113" s="97">
        <f t="shared" ref="V113" si="282">(P113+Q113+R113+S113+T113)/K113</f>
        <v>0.70546318289786225</v>
      </c>
      <c r="W113" s="37"/>
      <c r="X113" s="37"/>
      <c r="Y113" s="37"/>
      <c r="Z113" s="37"/>
      <c r="AA113" s="37">
        <v>0</v>
      </c>
      <c r="AB113" s="37">
        <v>0</v>
      </c>
      <c r="AC113" s="37">
        <v>1</v>
      </c>
      <c r="AD113" s="37">
        <v>0</v>
      </c>
      <c r="AE113" s="37">
        <v>1</v>
      </c>
      <c r="AF113" s="117">
        <f t="shared" ref="AF113" si="283">(AA113+AB113+AC113)/K113</f>
        <v>2.3752969121140144E-3</v>
      </c>
      <c r="AG113" s="97">
        <f t="shared" ref="AG113" si="284">(AA113+AB113+AC113+AD113+AE113)/K113</f>
        <v>4.7505938242280287E-3</v>
      </c>
      <c r="AH113" s="37"/>
      <c r="AI113" s="37"/>
      <c r="AJ113" s="37"/>
      <c r="AK113" s="37"/>
      <c r="AL113" s="37">
        <v>0</v>
      </c>
      <c r="AM113" s="37">
        <v>2</v>
      </c>
      <c r="AN113" s="37">
        <v>2</v>
      </c>
      <c r="AO113" s="37">
        <v>2</v>
      </c>
      <c r="AP113" s="37">
        <v>4</v>
      </c>
      <c r="AQ113" s="117">
        <f t="shared" ref="AQ113" si="285">(AL113+AM113+AN113)/K113</f>
        <v>9.5011876484560574E-3</v>
      </c>
      <c r="AR113" s="97">
        <f t="shared" ref="AR113" si="286">(AL113+AM113+AN113+AO113+AP113)/K113</f>
        <v>2.3752969121140142E-2</v>
      </c>
    </row>
    <row r="114" spans="3:44" x14ac:dyDescent="0.25">
      <c r="C114" s="24"/>
      <c r="D114" s="65"/>
      <c r="E114" s="65"/>
      <c r="F114" s="37" t="s">
        <v>2</v>
      </c>
      <c r="G114" s="35" t="s">
        <v>73</v>
      </c>
      <c r="H114" s="71">
        <v>4</v>
      </c>
      <c r="I114" s="97">
        <f t="shared" ref="I114" si="287">U114+AF114+AQ114</f>
        <v>0.38461538461538464</v>
      </c>
      <c r="J114" s="97">
        <f>V114+AG114+AR114</f>
        <v>0.38461538461538464</v>
      </c>
      <c r="K114" s="38">
        <v>52</v>
      </c>
      <c r="L114" s="37"/>
      <c r="M114" s="37"/>
      <c r="N114" s="37">
        <v>0</v>
      </c>
      <c r="O114" s="37">
        <v>18</v>
      </c>
      <c r="P114" s="37">
        <v>1</v>
      </c>
      <c r="Q114" s="37">
        <v>0</v>
      </c>
      <c r="R114" s="37">
        <v>1</v>
      </c>
      <c r="S114" s="37">
        <v>0</v>
      </c>
      <c r="T114" s="37">
        <v>0</v>
      </c>
      <c r="U114" s="117">
        <f t="shared" ref="U114" si="288">(N114+O114+P114+Q114+R114) /K114</f>
        <v>0.38461538461538464</v>
      </c>
      <c r="V114" s="97">
        <f t="shared" ref="V114" si="289">(N114+O114+P114+Q114+R114+S114+T114)/K114</f>
        <v>0.38461538461538464</v>
      </c>
      <c r="W114" s="37"/>
      <c r="X114" s="37"/>
      <c r="Y114" s="37">
        <v>0</v>
      </c>
      <c r="Z114" s="37">
        <v>0</v>
      </c>
      <c r="AA114" s="37">
        <v>0</v>
      </c>
      <c r="AB114" s="37">
        <v>0</v>
      </c>
      <c r="AC114" s="37">
        <v>0</v>
      </c>
      <c r="AD114" s="37">
        <v>0</v>
      </c>
      <c r="AE114" s="37">
        <v>0</v>
      </c>
      <c r="AF114" s="117">
        <f t="shared" ref="AF114" si="290">(Y114+Z114+AA114+AB114+AC114) /K114</f>
        <v>0</v>
      </c>
      <c r="AG114" s="97">
        <f t="shared" ref="AG114" si="291">(Y114+Z114+AA114+AB114+AC114+AD114+AE114)/K114</f>
        <v>0</v>
      </c>
      <c r="AH114" s="37"/>
      <c r="AI114" s="37"/>
      <c r="AJ114" s="37">
        <v>0</v>
      </c>
      <c r="AK114" s="37">
        <v>0</v>
      </c>
      <c r="AL114" s="37">
        <v>0</v>
      </c>
      <c r="AM114" s="37">
        <v>0</v>
      </c>
      <c r="AN114" s="37">
        <v>0</v>
      </c>
      <c r="AO114" s="37">
        <v>0</v>
      </c>
      <c r="AP114" s="37">
        <v>0</v>
      </c>
      <c r="AQ114" s="117">
        <f t="shared" ref="AQ114" si="292">(AJ114+AK114+AL114+AM114+AN114) /K114</f>
        <v>0</v>
      </c>
      <c r="AR114" s="97">
        <f t="shared" ref="AR114" si="293">(AJ114+AK114+AL114+AM114+AN114+AO114+AP114)/K114</f>
        <v>0</v>
      </c>
    </row>
    <row r="115" spans="3:44" x14ac:dyDescent="0.25">
      <c r="C115" s="24"/>
      <c r="D115" s="65"/>
      <c r="E115" s="65"/>
      <c r="F115" s="37" t="s">
        <v>4</v>
      </c>
      <c r="G115" s="35" t="s">
        <v>73</v>
      </c>
      <c r="H115" s="71">
        <v>3</v>
      </c>
      <c r="I115" s="96" t="s">
        <v>28</v>
      </c>
      <c r="J115" s="96" t="s">
        <v>28</v>
      </c>
      <c r="K115" s="39" t="s">
        <v>29</v>
      </c>
      <c r="L115" s="40"/>
      <c r="M115" s="40"/>
      <c r="N115" s="40"/>
      <c r="O115" s="40"/>
      <c r="P115" s="40"/>
      <c r="Q115" s="40"/>
      <c r="R115" s="40"/>
      <c r="S115" s="40"/>
      <c r="T115" s="40"/>
      <c r="U115" s="117"/>
      <c r="V115" s="97"/>
      <c r="W115" s="37"/>
      <c r="X115" s="37"/>
      <c r="Y115" s="37"/>
      <c r="Z115" s="37"/>
      <c r="AA115" s="37"/>
      <c r="AB115" s="37"/>
      <c r="AC115" s="37"/>
      <c r="AD115" s="37"/>
      <c r="AE115" s="37"/>
      <c r="AF115" s="117"/>
      <c r="AG115" s="97"/>
      <c r="AH115" s="37"/>
      <c r="AI115" s="37"/>
      <c r="AJ115" s="37"/>
      <c r="AK115" s="37"/>
      <c r="AL115" s="37"/>
      <c r="AM115" s="37"/>
      <c r="AN115" s="37"/>
      <c r="AO115" s="37"/>
      <c r="AP115" s="37"/>
      <c r="AQ115" s="117"/>
      <c r="AR115" s="97"/>
    </row>
    <row r="116" spans="3:44" x14ac:dyDescent="0.25">
      <c r="C116" s="24"/>
      <c r="D116" s="65"/>
      <c r="E116" s="65"/>
      <c r="F116" s="37" t="s">
        <v>5</v>
      </c>
      <c r="G116" s="35" t="s">
        <v>73</v>
      </c>
      <c r="H116" s="71">
        <v>6</v>
      </c>
      <c r="I116" s="96" t="s">
        <v>28</v>
      </c>
      <c r="J116" s="96" t="s">
        <v>28</v>
      </c>
      <c r="K116" s="39" t="s">
        <v>29</v>
      </c>
      <c r="L116" s="40"/>
      <c r="M116" s="40"/>
      <c r="N116" s="40"/>
      <c r="O116" s="40"/>
      <c r="P116" s="40"/>
      <c r="Q116" s="40"/>
      <c r="R116" s="40"/>
      <c r="S116" s="40"/>
      <c r="T116" s="40"/>
      <c r="U116" s="117"/>
      <c r="V116" s="97"/>
      <c r="W116" s="37"/>
      <c r="X116" s="37"/>
      <c r="Y116" s="37"/>
      <c r="Z116" s="37"/>
      <c r="AA116" s="37"/>
      <c r="AB116" s="37"/>
      <c r="AC116" s="37"/>
      <c r="AD116" s="37"/>
      <c r="AE116" s="37"/>
      <c r="AF116" s="117"/>
      <c r="AG116" s="97"/>
      <c r="AH116" s="37"/>
      <c r="AI116" s="37"/>
      <c r="AJ116" s="37"/>
      <c r="AK116" s="37"/>
      <c r="AL116" s="37"/>
      <c r="AM116" s="37"/>
      <c r="AN116" s="37"/>
      <c r="AO116" s="37"/>
      <c r="AP116" s="37"/>
      <c r="AQ116" s="117"/>
      <c r="AR116" s="97"/>
    </row>
    <row r="117" spans="3:44" ht="15.75" thickBot="1" x14ac:dyDescent="0.3">
      <c r="C117" s="8"/>
      <c r="D117" s="9"/>
      <c r="E117" s="9"/>
      <c r="F117" s="44"/>
      <c r="G117" s="44"/>
      <c r="H117" s="42"/>
      <c r="I117" s="98"/>
      <c r="J117" s="98"/>
      <c r="K117" s="43"/>
      <c r="L117" s="44"/>
      <c r="M117" s="44"/>
      <c r="N117" s="44"/>
      <c r="O117" s="44"/>
      <c r="P117" s="44"/>
      <c r="Q117" s="44"/>
      <c r="R117" s="44"/>
      <c r="S117" s="44"/>
      <c r="T117" s="44"/>
      <c r="U117" s="118"/>
      <c r="V117" s="103"/>
      <c r="W117" s="44"/>
      <c r="X117" s="44"/>
      <c r="Y117" s="44"/>
      <c r="Z117" s="44"/>
      <c r="AA117" s="44"/>
      <c r="AB117" s="44"/>
      <c r="AC117" s="44"/>
      <c r="AD117" s="44"/>
      <c r="AE117" s="44"/>
      <c r="AF117" s="118"/>
      <c r="AG117" s="103"/>
      <c r="AH117" s="44"/>
      <c r="AI117" s="44"/>
      <c r="AJ117" s="44"/>
      <c r="AK117" s="44"/>
      <c r="AL117" s="44"/>
      <c r="AM117" s="44"/>
      <c r="AN117" s="44"/>
      <c r="AO117" s="44"/>
      <c r="AP117" s="44"/>
      <c r="AQ117" s="118"/>
      <c r="AR117" s="103"/>
    </row>
    <row r="118" spans="3:44" x14ac:dyDescent="0.25">
      <c r="C118" s="24" t="s">
        <v>24</v>
      </c>
      <c r="D118" s="65"/>
      <c r="E118" s="65"/>
      <c r="F118" s="37" t="s">
        <v>1</v>
      </c>
      <c r="G118" s="35" t="s">
        <v>73</v>
      </c>
      <c r="H118" s="71">
        <v>1</v>
      </c>
      <c r="I118" s="97">
        <f t="shared" ref="I118" si="294">U118+AF118+AQ118</f>
        <v>0.63141993957703924</v>
      </c>
      <c r="J118" s="97">
        <f t="shared" ref="J118" si="295">V118+AG118+AR118</f>
        <v>0.65861027190332322</v>
      </c>
      <c r="K118" s="38">
        <v>331</v>
      </c>
      <c r="L118" s="37"/>
      <c r="M118" s="37"/>
      <c r="N118" s="37"/>
      <c r="O118" s="37"/>
      <c r="P118" s="37"/>
      <c r="Q118" s="37">
        <v>189</v>
      </c>
      <c r="R118" s="37">
        <v>16</v>
      </c>
      <c r="S118" s="37">
        <v>5</v>
      </c>
      <c r="T118" s="37">
        <v>1</v>
      </c>
      <c r="U118" s="117">
        <f t="shared" ref="U118" si="296">(Q118+R118)/K118</f>
        <v>0.61933534743202412</v>
      </c>
      <c r="V118" s="97">
        <f t="shared" ref="V118" si="297">(Q118+R118+S118+T118)/K118</f>
        <v>0.63746223564954685</v>
      </c>
      <c r="W118" s="37"/>
      <c r="X118" s="37"/>
      <c r="Y118" s="37"/>
      <c r="Z118" s="37"/>
      <c r="AA118" s="37"/>
      <c r="AB118" s="37">
        <v>0</v>
      </c>
      <c r="AC118" s="37">
        <v>0</v>
      </c>
      <c r="AD118" s="37">
        <v>2</v>
      </c>
      <c r="AE118" s="37">
        <v>0</v>
      </c>
      <c r="AF118" s="117">
        <f t="shared" ref="AF118" si="298">(AB118+AC118)/K118</f>
        <v>0</v>
      </c>
      <c r="AG118" s="97">
        <f t="shared" ref="AG118" si="299">(AB118+AC118+AD118+AE118)/K118</f>
        <v>6.0422960725075529E-3</v>
      </c>
      <c r="AH118" s="37"/>
      <c r="AI118" s="37"/>
      <c r="AJ118" s="37"/>
      <c r="AK118" s="37"/>
      <c r="AL118" s="37"/>
      <c r="AM118" s="37">
        <v>1</v>
      </c>
      <c r="AN118" s="37">
        <v>3</v>
      </c>
      <c r="AO118" s="37">
        <v>0</v>
      </c>
      <c r="AP118" s="37">
        <v>1</v>
      </c>
      <c r="AQ118" s="117">
        <f t="shared" ref="AQ118" si="300">(AM118+AN118)/K118</f>
        <v>1.2084592145015106E-2</v>
      </c>
      <c r="AR118" s="97">
        <f t="shared" ref="AR118" si="301">(AM118+AN118+AO118+AP118)/K118</f>
        <v>1.5105740181268883E-2</v>
      </c>
    </row>
    <row r="119" spans="3:44" x14ac:dyDescent="0.25">
      <c r="C119" s="24"/>
      <c r="D119" s="65"/>
      <c r="E119" s="65"/>
      <c r="F119" s="37" t="s">
        <v>32</v>
      </c>
      <c r="G119" s="35" t="s">
        <v>73</v>
      </c>
      <c r="H119" s="71">
        <v>2</v>
      </c>
      <c r="I119" s="97">
        <f t="shared" ref="I119:J119" si="302">U119+AF119+AQ119</f>
        <v>0.47311827956989244</v>
      </c>
      <c r="J119" s="97">
        <f t="shared" si="302"/>
        <v>0.5268817204301075</v>
      </c>
      <c r="K119" s="38">
        <v>93</v>
      </c>
      <c r="L119" s="37"/>
      <c r="M119" s="37"/>
      <c r="N119" s="37"/>
      <c r="O119" s="37"/>
      <c r="P119" s="37">
        <v>7</v>
      </c>
      <c r="Q119" s="37">
        <v>32</v>
      </c>
      <c r="R119" s="37">
        <v>3</v>
      </c>
      <c r="S119" s="37">
        <v>3</v>
      </c>
      <c r="T119" s="37">
        <v>0</v>
      </c>
      <c r="U119" s="117">
        <f t="shared" ref="U119" si="303">(P119+Q119+R119)/K119</f>
        <v>0.45161290322580644</v>
      </c>
      <c r="V119" s="97">
        <f t="shared" ref="V119" si="304">(P119+Q119+R119+S119+T119)/K119</f>
        <v>0.4838709677419355</v>
      </c>
      <c r="W119" s="37"/>
      <c r="X119" s="37"/>
      <c r="Y119" s="37"/>
      <c r="Z119" s="37"/>
      <c r="AA119" s="37">
        <v>0</v>
      </c>
      <c r="AB119" s="37">
        <v>0</v>
      </c>
      <c r="AC119" s="37">
        <v>0</v>
      </c>
      <c r="AD119" s="37">
        <v>1</v>
      </c>
      <c r="AE119" s="37">
        <v>1</v>
      </c>
      <c r="AF119" s="117">
        <f t="shared" ref="AF119" si="305">(AA119+AB119+AC119)/K119</f>
        <v>0</v>
      </c>
      <c r="AG119" s="97">
        <f t="shared" ref="AG119" si="306">(AA119+AB119+AC119+AD119+AE119)/K119</f>
        <v>2.1505376344086023E-2</v>
      </c>
      <c r="AH119" s="37"/>
      <c r="AI119" s="37"/>
      <c r="AJ119" s="37"/>
      <c r="AK119" s="37"/>
      <c r="AL119" s="37">
        <v>2</v>
      </c>
      <c r="AM119" s="37">
        <v>0</v>
      </c>
      <c r="AN119" s="37">
        <v>0</v>
      </c>
      <c r="AO119" s="37">
        <v>0</v>
      </c>
      <c r="AP119" s="37">
        <v>0</v>
      </c>
      <c r="AQ119" s="117">
        <f t="shared" ref="AQ119" si="307">(AL119+AM119+AN119)/K119</f>
        <v>2.1505376344086023E-2</v>
      </c>
      <c r="AR119" s="97">
        <f t="shared" ref="AR119" si="308">(AL119+AM119+AN119+AO119+AP119)/K119</f>
        <v>2.1505376344086023E-2</v>
      </c>
    </row>
    <row r="120" spans="3:44" x14ac:dyDescent="0.25">
      <c r="C120" s="24"/>
      <c r="D120" s="65"/>
      <c r="E120" s="65"/>
      <c r="F120" s="37" t="s">
        <v>2</v>
      </c>
      <c r="G120" s="35" t="s">
        <v>73</v>
      </c>
      <c r="H120" s="71">
        <v>4</v>
      </c>
      <c r="I120" s="96" t="s">
        <v>28</v>
      </c>
      <c r="J120" s="96" t="s">
        <v>28</v>
      </c>
      <c r="K120" s="39" t="s">
        <v>29</v>
      </c>
      <c r="L120" s="40"/>
      <c r="M120" s="40"/>
      <c r="N120" s="40"/>
      <c r="O120" s="40"/>
      <c r="P120" s="40"/>
      <c r="Q120" s="40"/>
      <c r="R120" s="40"/>
      <c r="S120" s="40"/>
      <c r="T120" s="40"/>
      <c r="U120" s="117"/>
      <c r="V120" s="97"/>
      <c r="W120" s="37"/>
      <c r="X120" s="37"/>
      <c r="Y120" s="37"/>
      <c r="Z120" s="37"/>
      <c r="AA120" s="37"/>
      <c r="AB120" s="37"/>
      <c r="AC120" s="37"/>
      <c r="AD120" s="37"/>
      <c r="AE120" s="37"/>
      <c r="AF120" s="117"/>
      <c r="AG120" s="97"/>
      <c r="AH120" s="37"/>
      <c r="AI120" s="37"/>
      <c r="AJ120" s="37"/>
      <c r="AK120" s="37"/>
      <c r="AL120" s="37"/>
      <c r="AM120" s="37"/>
      <c r="AN120" s="37"/>
      <c r="AO120" s="37"/>
      <c r="AP120" s="37"/>
      <c r="AQ120" s="117"/>
      <c r="AR120" s="97"/>
    </row>
    <row r="121" spans="3:44" x14ac:dyDescent="0.25">
      <c r="C121" s="24"/>
      <c r="D121" s="65"/>
      <c r="E121" s="65"/>
      <c r="F121" s="37" t="s">
        <v>4</v>
      </c>
      <c r="G121" s="35" t="s">
        <v>73</v>
      </c>
      <c r="H121" s="71">
        <v>3</v>
      </c>
      <c r="I121" s="96" t="s">
        <v>28</v>
      </c>
      <c r="J121" s="96" t="s">
        <v>28</v>
      </c>
      <c r="K121" s="39" t="s">
        <v>29</v>
      </c>
      <c r="L121" s="40"/>
      <c r="M121" s="40"/>
      <c r="N121" s="40"/>
      <c r="O121" s="40"/>
      <c r="P121" s="40"/>
      <c r="Q121" s="40"/>
      <c r="R121" s="40"/>
      <c r="S121" s="40"/>
      <c r="T121" s="40"/>
      <c r="U121" s="117"/>
      <c r="V121" s="97"/>
      <c r="W121" s="37"/>
      <c r="X121" s="37"/>
      <c r="Y121" s="37"/>
      <c r="Z121" s="37"/>
      <c r="AA121" s="37"/>
      <c r="AB121" s="37"/>
      <c r="AC121" s="37"/>
      <c r="AD121" s="37"/>
      <c r="AE121" s="37"/>
      <c r="AF121" s="117"/>
      <c r="AG121" s="97"/>
      <c r="AH121" s="37"/>
      <c r="AI121" s="37"/>
      <c r="AJ121" s="37"/>
      <c r="AK121" s="37"/>
      <c r="AL121" s="37"/>
      <c r="AM121" s="37"/>
      <c r="AN121" s="37"/>
      <c r="AO121" s="37"/>
      <c r="AP121" s="37"/>
      <c r="AQ121" s="117"/>
      <c r="AR121" s="97"/>
    </row>
    <row r="122" spans="3:44" x14ac:dyDescent="0.25">
      <c r="C122" s="24"/>
      <c r="D122" s="65"/>
      <c r="E122" s="65"/>
      <c r="F122" s="37" t="s">
        <v>5</v>
      </c>
      <c r="G122" s="35" t="s">
        <v>73</v>
      </c>
      <c r="H122" s="71">
        <v>6</v>
      </c>
      <c r="I122" s="96" t="s">
        <v>28</v>
      </c>
      <c r="J122" s="96" t="s">
        <v>28</v>
      </c>
      <c r="K122" s="39" t="s">
        <v>29</v>
      </c>
      <c r="L122" s="40"/>
      <c r="M122" s="40"/>
      <c r="N122" s="40"/>
      <c r="O122" s="40"/>
      <c r="P122" s="40"/>
      <c r="Q122" s="40"/>
      <c r="R122" s="40"/>
      <c r="S122" s="40"/>
      <c r="T122" s="40"/>
      <c r="U122" s="117"/>
      <c r="V122" s="97"/>
      <c r="W122" s="37"/>
      <c r="X122" s="37"/>
      <c r="Y122" s="37"/>
      <c r="Z122" s="37"/>
      <c r="AA122" s="37"/>
      <c r="AB122" s="37"/>
      <c r="AC122" s="37"/>
      <c r="AD122" s="37"/>
      <c r="AE122" s="37"/>
      <c r="AF122" s="117"/>
      <c r="AG122" s="97"/>
      <c r="AH122" s="37"/>
      <c r="AI122" s="37"/>
      <c r="AJ122" s="37"/>
      <c r="AK122" s="37"/>
      <c r="AL122" s="37"/>
      <c r="AM122" s="37"/>
      <c r="AN122" s="37"/>
      <c r="AO122" s="37"/>
      <c r="AP122" s="37"/>
      <c r="AQ122" s="117"/>
      <c r="AR122" s="97"/>
    </row>
    <row r="123" spans="3:44" ht="15.75" thickBot="1" x14ac:dyDescent="0.3">
      <c r="C123" s="8"/>
      <c r="D123" s="8"/>
      <c r="E123" s="8"/>
      <c r="F123" s="44"/>
      <c r="G123" s="44"/>
      <c r="H123" s="42"/>
      <c r="I123" s="98"/>
      <c r="J123" s="98"/>
      <c r="K123" s="43"/>
      <c r="L123" s="44"/>
      <c r="M123" s="44"/>
      <c r="N123" s="44"/>
      <c r="O123" s="44"/>
      <c r="P123" s="44"/>
      <c r="Q123" s="44"/>
      <c r="R123" s="44"/>
      <c r="S123" s="44"/>
      <c r="T123" s="44"/>
      <c r="U123" s="118"/>
      <c r="V123" s="103"/>
      <c r="W123" s="44"/>
      <c r="X123" s="44"/>
      <c r="Y123" s="44"/>
      <c r="Z123" s="44"/>
      <c r="AA123" s="44"/>
      <c r="AB123" s="44"/>
      <c r="AC123" s="44"/>
      <c r="AD123" s="44"/>
      <c r="AE123" s="44"/>
      <c r="AF123" s="118"/>
      <c r="AG123" s="103"/>
      <c r="AH123" s="44"/>
      <c r="AI123" s="44"/>
      <c r="AJ123" s="44"/>
      <c r="AK123" s="44"/>
      <c r="AL123" s="44"/>
      <c r="AM123" s="44"/>
      <c r="AN123" s="44"/>
      <c r="AO123" s="44"/>
      <c r="AP123" s="44"/>
      <c r="AQ123" s="118"/>
      <c r="AR123" s="103"/>
    </row>
    <row r="124" spans="3:44" x14ac:dyDescent="0.25">
      <c r="C124" s="24" t="s">
        <v>25</v>
      </c>
      <c r="D124" s="65"/>
      <c r="E124" s="65"/>
      <c r="F124" s="37" t="s">
        <v>1</v>
      </c>
      <c r="G124" s="35" t="s">
        <v>73</v>
      </c>
      <c r="H124" s="71">
        <v>1</v>
      </c>
      <c r="I124" s="97">
        <f t="shared" ref="I124" si="309">U124+AF124+AQ124</f>
        <v>0.6776859504132231</v>
      </c>
      <c r="J124" s="97">
        <f t="shared" ref="J124" si="310">V124+AG124+AR124</f>
        <v>0.71074380165289253</v>
      </c>
      <c r="K124" s="38">
        <v>363</v>
      </c>
      <c r="L124" s="37"/>
      <c r="M124" s="37"/>
      <c r="N124" s="37"/>
      <c r="O124" s="37"/>
      <c r="P124" s="37"/>
      <c r="Q124" s="37">
        <v>212</v>
      </c>
      <c r="R124" s="37">
        <v>26</v>
      </c>
      <c r="S124" s="37">
        <v>4</v>
      </c>
      <c r="T124" s="37">
        <v>1</v>
      </c>
      <c r="U124" s="117">
        <f t="shared" ref="U124" si="311">(Q124+R124)/K124</f>
        <v>0.65564738292011016</v>
      </c>
      <c r="V124" s="97">
        <f t="shared" ref="V124" si="312">(Q124+R124+S124+T124)/K124</f>
        <v>0.66942148760330578</v>
      </c>
      <c r="W124" s="37"/>
      <c r="X124" s="37"/>
      <c r="Y124" s="37"/>
      <c r="Z124" s="37"/>
      <c r="AA124" s="37"/>
      <c r="AB124" s="37">
        <v>0</v>
      </c>
      <c r="AC124" s="37">
        <v>4</v>
      </c>
      <c r="AD124" s="37">
        <v>1</v>
      </c>
      <c r="AE124" s="37">
        <v>1</v>
      </c>
      <c r="AF124" s="117">
        <f t="shared" ref="AF124" si="313">(AB124+AC124)/K124</f>
        <v>1.1019283746556474E-2</v>
      </c>
      <c r="AG124" s="97">
        <f t="shared" ref="AG124" si="314">(AB124+AC124+AD124+AE124)/K124</f>
        <v>1.6528925619834711E-2</v>
      </c>
      <c r="AH124" s="37"/>
      <c r="AI124" s="37"/>
      <c r="AJ124" s="37"/>
      <c r="AK124" s="37"/>
      <c r="AL124" s="37"/>
      <c r="AM124" s="37">
        <v>0</v>
      </c>
      <c r="AN124" s="37">
        <v>4</v>
      </c>
      <c r="AO124" s="37">
        <v>1</v>
      </c>
      <c r="AP124" s="37">
        <v>4</v>
      </c>
      <c r="AQ124" s="117">
        <f t="shared" ref="AQ124" si="315">(AM124+AN124)/K124</f>
        <v>1.1019283746556474E-2</v>
      </c>
      <c r="AR124" s="97">
        <f t="shared" ref="AR124" si="316">(AM124+AN124+AO124+AP124)/K124</f>
        <v>2.4793388429752067E-2</v>
      </c>
    </row>
    <row r="125" spans="3:44" x14ac:dyDescent="0.25">
      <c r="C125" s="24"/>
      <c r="D125" s="65"/>
      <c r="E125" s="65"/>
      <c r="F125" s="37" t="s">
        <v>32</v>
      </c>
      <c r="G125" s="35" t="s">
        <v>73</v>
      </c>
      <c r="H125" s="71">
        <v>2</v>
      </c>
      <c r="I125" s="97">
        <f t="shared" ref="I125" si="317">U125+AF125+AQ125</f>
        <v>0.65072765072765071</v>
      </c>
      <c r="J125" s="97">
        <f t="shared" ref="J125" si="318">V125+AG125+AR125</f>
        <v>0.68814968814968824</v>
      </c>
      <c r="K125" s="38">
        <v>481</v>
      </c>
      <c r="L125" s="37"/>
      <c r="M125" s="37"/>
      <c r="N125" s="37"/>
      <c r="O125" s="37"/>
      <c r="P125" s="37">
        <v>42</v>
      </c>
      <c r="Q125" s="37">
        <v>211</v>
      </c>
      <c r="R125" s="37">
        <v>46</v>
      </c>
      <c r="S125" s="37">
        <v>2</v>
      </c>
      <c r="T125" s="37">
        <v>3</v>
      </c>
      <c r="U125" s="117">
        <f t="shared" ref="U125" si="319">(P125+Q125+R125)/K125</f>
        <v>0.6216216216216216</v>
      </c>
      <c r="V125" s="97">
        <f t="shared" ref="V125" si="320">(P125+Q125+R125+S125+T125)/K125</f>
        <v>0.63201663201663205</v>
      </c>
      <c r="W125" s="37"/>
      <c r="X125" s="37"/>
      <c r="Y125" s="37"/>
      <c r="Z125" s="37"/>
      <c r="AA125" s="37">
        <v>0</v>
      </c>
      <c r="AB125" s="37">
        <v>0</v>
      </c>
      <c r="AC125" s="37">
        <v>2</v>
      </c>
      <c r="AD125" s="37">
        <v>3</v>
      </c>
      <c r="AE125" s="37">
        <v>1</v>
      </c>
      <c r="AF125" s="117">
        <f t="shared" ref="AF125" si="321">(AA125+AB125+AC125)/K125</f>
        <v>4.1580041580041582E-3</v>
      </c>
      <c r="AG125" s="97">
        <f t="shared" ref="AG125" si="322">(AA125+AB125+AC125+AD125+AE125)/K125</f>
        <v>1.2474012474012475E-2</v>
      </c>
      <c r="AH125" s="37"/>
      <c r="AI125" s="37"/>
      <c r="AJ125" s="37"/>
      <c r="AK125" s="37"/>
      <c r="AL125" s="37">
        <v>2</v>
      </c>
      <c r="AM125" s="37">
        <v>4</v>
      </c>
      <c r="AN125" s="37">
        <v>6</v>
      </c>
      <c r="AO125" s="37">
        <v>4</v>
      </c>
      <c r="AP125" s="37">
        <v>5</v>
      </c>
      <c r="AQ125" s="117">
        <f t="shared" ref="AQ125" si="323">(AL125+AM125+AN125)/K125</f>
        <v>2.4948024948024949E-2</v>
      </c>
      <c r="AR125" s="97">
        <f t="shared" ref="AR125" si="324">(AL125+AM125+AN125+AO125+AP125)/K125</f>
        <v>4.3659043659043661E-2</v>
      </c>
    </row>
    <row r="126" spans="3:44" x14ac:dyDescent="0.25">
      <c r="C126" s="24"/>
      <c r="D126" s="65"/>
      <c r="E126" s="65"/>
      <c r="F126" s="37" t="s">
        <v>2</v>
      </c>
      <c r="G126" s="35" t="s">
        <v>73</v>
      </c>
      <c r="H126" s="71">
        <v>4</v>
      </c>
      <c r="I126" s="97">
        <f t="shared" ref="I126" si="325">U126+AF126+AQ126</f>
        <v>1</v>
      </c>
      <c r="J126" s="97">
        <f>V126+AG126+AR126</f>
        <v>1</v>
      </c>
      <c r="K126" s="38">
        <v>22</v>
      </c>
      <c r="L126" s="37"/>
      <c r="M126" s="37"/>
      <c r="N126" s="37">
        <v>21</v>
      </c>
      <c r="O126" s="37">
        <v>1</v>
      </c>
      <c r="P126" s="37">
        <v>0</v>
      </c>
      <c r="Q126" s="37">
        <v>0</v>
      </c>
      <c r="R126" s="37">
        <v>0</v>
      </c>
      <c r="S126" s="37">
        <v>0</v>
      </c>
      <c r="T126" s="37">
        <v>0</v>
      </c>
      <c r="U126" s="117">
        <f t="shared" ref="U126" si="326">(N126+O126+P126+Q126+R126) /K126</f>
        <v>1</v>
      </c>
      <c r="V126" s="97">
        <f t="shared" ref="V126" si="327">(N126+O126+P126+Q126+R126+S126+T126)/K126</f>
        <v>1</v>
      </c>
      <c r="W126" s="37"/>
      <c r="X126" s="37"/>
      <c r="Y126" s="37">
        <v>0</v>
      </c>
      <c r="Z126" s="37">
        <v>0</v>
      </c>
      <c r="AA126" s="37">
        <v>0</v>
      </c>
      <c r="AB126" s="37">
        <v>0</v>
      </c>
      <c r="AC126" s="37">
        <v>0</v>
      </c>
      <c r="AD126" s="37">
        <v>0</v>
      </c>
      <c r="AE126" s="37">
        <v>0</v>
      </c>
      <c r="AF126" s="117">
        <f t="shared" ref="AF126" si="328">(Y126+Z126+AA126+AB126+AC126) /K126</f>
        <v>0</v>
      </c>
      <c r="AG126" s="97">
        <f t="shared" ref="AG126" si="329">(Y126+Z126+AA126+AB126+AC126+AD126+AE126)/K126</f>
        <v>0</v>
      </c>
      <c r="AH126" s="37"/>
      <c r="AI126" s="37"/>
      <c r="AJ126" s="37">
        <v>0</v>
      </c>
      <c r="AK126" s="37">
        <v>0</v>
      </c>
      <c r="AL126" s="37">
        <v>0</v>
      </c>
      <c r="AM126" s="37">
        <v>0</v>
      </c>
      <c r="AN126" s="37">
        <v>0</v>
      </c>
      <c r="AO126" s="37">
        <v>0</v>
      </c>
      <c r="AP126" s="37">
        <v>0</v>
      </c>
      <c r="AQ126" s="117">
        <f t="shared" ref="AQ126" si="330">(AJ126+AK126+AL126+AM126+AN126) /K126</f>
        <v>0</v>
      </c>
      <c r="AR126" s="97">
        <f t="shared" ref="AR126" si="331">(AJ126+AK126+AL126+AM126+AN126+AO126+AP126)/K126</f>
        <v>0</v>
      </c>
    </row>
    <row r="127" spans="3:44" x14ac:dyDescent="0.25">
      <c r="C127" s="24"/>
      <c r="D127" s="65"/>
      <c r="E127" s="65"/>
      <c r="F127" s="37" t="s">
        <v>4</v>
      </c>
      <c r="G127" s="35" t="s">
        <v>73</v>
      </c>
      <c r="H127" s="71">
        <v>3</v>
      </c>
      <c r="I127" s="96" t="s">
        <v>28</v>
      </c>
      <c r="J127" s="96" t="s">
        <v>28</v>
      </c>
      <c r="K127" s="39" t="s">
        <v>29</v>
      </c>
      <c r="L127" s="40"/>
      <c r="M127" s="40"/>
      <c r="N127" s="40"/>
      <c r="O127" s="40"/>
      <c r="P127" s="40"/>
      <c r="Q127" s="40"/>
      <c r="R127" s="40"/>
      <c r="S127" s="40"/>
      <c r="T127" s="40"/>
      <c r="U127" s="117"/>
      <c r="V127" s="97"/>
      <c r="W127" s="37"/>
      <c r="X127" s="37"/>
      <c r="Y127" s="37"/>
      <c r="Z127" s="37"/>
      <c r="AA127" s="37"/>
      <c r="AB127" s="37"/>
      <c r="AC127" s="37"/>
      <c r="AD127" s="37"/>
      <c r="AE127" s="37"/>
      <c r="AF127" s="117"/>
      <c r="AG127" s="97"/>
      <c r="AH127" s="37"/>
      <c r="AI127" s="37"/>
      <c r="AJ127" s="37"/>
      <c r="AK127" s="37"/>
      <c r="AL127" s="37"/>
      <c r="AM127" s="37"/>
      <c r="AN127" s="37"/>
      <c r="AO127" s="37"/>
      <c r="AP127" s="37"/>
      <c r="AQ127" s="117"/>
      <c r="AR127" s="97"/>
    </row>
    <row r="128" spans="3:44" x14ac:dyDescent="0.25">
      <c r="C128" s="24"/>
      <c r="D128" s="65"/>
      <c r="E128" s="65"/>
      <c r="F128" s="37" t="s">
        <v>5</v>
      </c>
      <c r="G128" s="35" t="s">
        <v>73</v>
      </c>
      <c r="H128" s="71">
        <v>6</v>
      </c>
      <c r="I128" s="96" t="s">
        <v>28</v>
      </c>
      <c r="J128" s="96" t="s">
        <v>28</v>
      </c>
      <c r="K128" s="39" t="s">
        <v>29</v>
      </c>
      <c r="L128" s="40"/>
      <c r="M128" s="40"/>
      <c r="N128" s="40"/>
      <c r="O128" s="40"/>
      <c r="P128" s="40"/>
      <c r="Q128" s="40"/>
      <c r="R128" s="40"/>
      <c r="S128" s="40"/>
      <c r="T128" s="40"/>
      <c r="U128" s="117"/>
      <c r="V128" s="97"/>
      <c r="W128" s="37"/>
      <c r="X128" s="37"/>
      <c r="Y128" s="37"/>
      <c r="Z128" s="37"/>
      <c r="AA128" s="37"/>
      <c r="AB128" s="37"/>
      <c r="AC128" s="37"/>
      <c r="AD128" s="37"/>
      <c r="AE128" s="37"/>
      <c r="AF128" s="117"/>
      <c r="AG128" s="97"/>
      <c r="AH128" s="37"/>
      <c r="AI128" s="37"/>
      <c r="AJ128" s="37"/>
      <c r="AK128" s="37"/>
      <c r="AL128" s="37"/>
      <c r="AM128" s="37"/>
      <c r="AN128" s="37"/>
      <c r="AO128" s="37"/>
      <c r="AP128" s="37"/>
      <c r="AQ128" s="117"/>
      <c r="AR128" s="97"/>
    </row>
    <row r="129" spans="3:44" ht="15.75" thickBot="1" x14ac:dyDescent="0.3">
      <c r="C129" s="8"/>
      <c r="D129" s="8"/>
      <c r="E129" s="8"/>
      <c r="F129" s="44"/>
      <c r="G129" s="44"/>
      <c r="H129" s="42"/>
      <c r="I129" s="98"/>
      <c r="J129" s="98"/>
      <c r="K129" s="43"/>
      <c r="L129" s="44"/>
      <c r="M129" s="44"/>
      <c r="N129" s="44"/>
      <c r="O129" s="44"/>
      <c r="P129" s="44"/>
      <c r="Q129" s="44"/>
      <c r="R129" s="44"/>
      <c r="S129" s="44"/>
      <c r="T129" s="44"/>
      <c r="U129" s="118"/>
      <c r="V129" s="103"/>
      <c r="W129" s="44"/>
      <c r="X129" s="44"/>
      <c r="Y129" s="44"/>
      <c r="Z129" s="44"/>
      <c r="AA129" s="44"/>
      <c r="AB129" s="44"/>
      <c r="AC129" s="44"/>
      <c r="AD129" s="44"/>
      <c r="AE129" s="44"/>
      <c r="AF129" s="118"/>
      <c r="AG129" s="103"/>
      <c r="AH129" s="44"/>
      <c r="AI129" s="44"/>
      <c r="AJ129" s="44"/>
      <c r="AK129" s="44"/>
      <c r="AL129" s="44"/>
      <c r="AM129" s="44"/>
      <c r="AN129" s="44"/>
      <c r="AO129" s="44"/>
      <c r="AP129" s="44"/>
      <c r="AQ129" s="118"/>
      <c r="AR129" s="103"/>
    </row>
    <row r="130" spans="3:44" x14ac:dyDescent="0.25">
      <c r="C130" s="24" t="s">
        <v>26</v>
      </c>
      <c r="D130" s="65"/>
      <c r="E130" s="65"/>
      <c r="F130" s="37" t="s">
        <v>1</v>
      </c>
      <c r="G130" s="35" t="s">
        <v>73</v>
      </c>
      <c r="H130" s="71">
        <v>1</v>
      </c>
      <c r="I130" s="97">
        <f t="shared" ref="I130" si="332">U130+AF130+AQ130</f>
        <v>0.75721393034825868</v>
      </c>
      <c r="J130" s="97">
        <f t="shared" ref="J130" si="333">V130+AG130+AR130</f>
        <v>0.78358208955223885</v>
      </c>
      <c r="K130" s="39">
        <v>2010</v>
      </c>
      <c r="L130" s="37"/>
      <c r="M130" s="37"/>
      <c r="N130" s="37"/>
      <c r="O130" s="37"/>
      <c r="P130" s="37"/>
      <c r="Q130" s="40">
        <v>1308</v>
      </c>
      <c r="R130" s="37">
        <v>206</v>
      </c>
      <c r="S130" s="37">
        <v>30</v>
      </c>
      <c r="T130" s="37">
        <v>11</v>
      </c>
      <c r="U130" s="117">
        <f t="shared" ref="U130" si="334">(Q130+R130)/K130</f>
        <v>0.75323383084577111</v>
      </c>
      <c r="V130" s="97">
        <f t="shared" ref="V130" si="335">(Q130+R130+S130+T130)/K130</f>
        <v>0.77363184079601988</v>
      </c>
      <c r="W130" s="37"/>
      <c r="X130" s="37"/>
      <c r="Y130" s="37"/>
      <c r="Z130" s="37"/>
      <c r="AA130" s="37"/>
      <c r="AB130" s="37">
        <v>1</v>
      </c>
      <c r="AC130" s="37">
        <v>1</v>
      </c>
      <c r="AD130" s="37">
        <v>1</v>
      </c>
      <c r="AE130" s="37">
        <v>3</v>
      </c>
      <c r="AF130" s="117">
        <f t="shared" ref="AF130" si="336">(AB130+AC130)/K130</f>
        <v>9.9502487562189048E-4</v>
      </c>
      <c r="AG130" s="97">
        <f t="shared" ref="AG130" si="337">(AB130+AC130+AD130+AE130)/K130</f>
        <v>2.9850746268656717E-3</v>
      </c>
      <c r="AH130" s="37"/>
      <c r="AI130" s="37"/>
      <c r="AJ130" s="37"/>
      <c r="AK130" s="37"/>
      <c r="AL130" s="37"/>
      <c r="AM130" s="37">
        <v>3</v>
      </c>
      <c r="AN130" s="37">
        <v>3</v>
      </c>
      <c r="AO130" s="37">
        <v>6</v>
      </c>
      <c r="AP130" s="37">
        <v>2</v>
      </c>
      <c r="AQ130" s="117">
        <f t="shared" ref="AQ130" si="338">(AM130+AN130)/K130</f>
        <v>2.9850746268656717E-3</v>
      </c>
      <c r="AR130" s="97">
        <f t="shared" ref="AR130" si="339">(AM130+AN130+AO130+AP130)/K130</f>
        <v>6.965174129353234E-3</v>
      </c>
    </row>
    <row r="131" spans="3:44" x14ac:dyDescent="0.25">
      <c r="C131" s="24"/>
      <c r="D131" s="65"/>
      <c r="E131" s="65"/>
      <c r="F131" s="37" t="s">
        <v>32</v>
      </c>
      <c r="G131" s="35" t="s">
        <v>73</v>
      </c>
      <c r="H131" s="71">
        <v>2</v>
      </c>
      <c r="I131" s="97">
        <f t="shared" ref="I131" si="340">U131+AF131+AQ131</f>
        <v>0.66694939214023186</v>
      </c>
      <c r="J131" s="97">
        <f t="shared" ref="J131" si="341">V131+AG131+AR131</f>
        <v>0.7489397794741306</v>
      </c>
      <c r="K131" s="39">
        <v>3537</v>
      </c>
      <c r="L131" s="37"/>
      <c r="M131" s="37"/>
      <c r="N131" s="37"/>
      <c r="O131" s="37"/>
      <c r="P131" s="37">
        <v>9</v>
      </c>
      <c r="Q131" s="40">
        <v>1722</v>
      </c>
      <c r="R131" s="37">
        <v>576</v>
      </c>
      <c r="S131" s="37">
        <v>172</v>
      </c>
      <c r="T131" s="37">
        <v>72</v>
      </c>
      <c r="U131" s="117">
        <f t="shared" ref="U131" si="342">(P131+Q131+R131)/K131</f>
        <v>0.65224766751484309</v>
      </c>
      <c r="V131" s="97">
        <f t="shared" ref="V131" si="343">(P131+Q131+R131+S131+T131)/K131</f>
        <v>0.72123268306474408</v>
      </c>
      <c r="W131" s="37"/>
      <c r="X131" s="37"/>
      <c r="Y131" s="37"/>
      <c r="Z131" s="37"/>
      <c r="AA131" s="37">
        <v>0</v>
      </c>
      <c r="AB131" s="37">
        <v>3</v>
      </c>
      <c r="AC131" s="37">
        <v>9</v>
      </c>
      <c r="AD131" s="37">
        <v>8</v>
      </c>
      <c r="AE131" s="37">
        <v>5</v>
      </c>
      <c r="AF131" s="117">
        <f t="shared" ref="AF131" si="344">(AA131+AB131+AC131)/K131</f>
        <v>3.3927056827820186E-3</v>
      </c>
      <c r="AG131" s="97">
        <f t="shared" ref="AG131" si="345">(AA131+AB131+AC131+AD131+AE131)/K131</f>
        <v>7.0681368391292054E-3</v>
      </c>
      <c r="AH131" s="37"/>
      <c r="AI131" s="37"/>
      <c r="AJ131" s="37"/>
      <c r="AK131" s="37"/>
      <c r="AL131" s="37">
        <v>4</v>
      </c>
      <c r="AM131" s="37">
        <v>18</v>
      </c>
      <c r="AN131" s="37">
        <v>18</v>
      </c>
      <c r="AO131" s="37">
        <v>17</v>
      </c>
      <c r="AP131" s="37">
        <v>16</v>
      </c>
      <c r="AQ131" s="117">
        <f t="shared" ref="AQ131" si="346">(AL131+AM131+AN131)/K131</f>
        <v>1.1309018942606729E-2</v>
      </c>
      <c r="AR131" s="97">
        <f t="shared" ref="AR131" si="347">(AL131+AM131+AN131+AO131+AP131)/K131</f>
        <v>2.0638959570257281E-2</v>
      </c>
    </row>
    <row r="132" spans="3:44" x14ac:dyDescent="0.25">
      <c r="C132" s="24"/>
      <c r="D132" s="65"/>
      <c r="E132" s="65"/>
      <c r="F132" s="37" t="s">
        <v>2</v>
      </c>
      <c r="G132" s="35" t="s">
        <v>73</v>
      </c>
      <c r="H132" s="71">
        <v>4</v>
      </c>
      <c r="I132" s="97">
        <f t="shared" ref="I132" si="348">U132+AF132+AQ132</f>
        <v>0.49636803874092011</v>
      </c>
      <c r="J132" s="97">
        <f>V132+AG132+AR132</f>
        <v>0.58353510895883776</v>
      </c>
      <c r="K132" s="38">
        <v>413</v>
      </c>
      <c r="L132" s="37"/>
      <c r="M132" s="37"/>
      <c r="N132" s="37">
        <v>17</v>
      </c>
      <c r="O132" s="37">
        <v>52</v>
      </c>
      <c r="P132" s="37">
        <v>53</v>
      </c>
      <c r="Q132" s="37">
        <v>29</v>
      </c>
      <c r="R132" s="37">
        <v>29</v>
      </c>
      <c r="S132" s="37">
        <v>17</v>
      </c>
      <c r="T132" s="37">
        <v>18</v>
      </c>
      <c r="U132" s="117">
        <f t="shared" ref="U132" si="349">(N132+O132+P132+Q132+R132) /K132</f>
        <v>0.43583535108958837</v>
      </c>
      <c r="V132" s="97">
        <f t="shared" ref="V132" si="350">(N132+O132+P132+Q132+R132+S132+T132)/K132</f>
        <v>0.52058111380145278</v>
      </c>
      <c r="W132" s="37"/>
      <c r="X132" s="37"/>
      <c r="Y132" s="37">
        <v>0</v>
      </c>
      <c r="Z132" s="37">
        <v>0</v>
      </c>
      <c r="AA132" s="37">
        <v>0</v>
      </c>
      <c r="AB132" s="37">
        <v>0</v>
      </c>
      <c r="AC132" s="37">
        <v>0</v>
      </c>
      <c r="AD132" s="37">
        <v>0</v>
      </c>
      <c r="AE132" s="37">
        <v>0</v>
      </c>
      <c r="AF132" s="117">
        <f t="shared" ref="AF132" si="351">(Y132+Z132+AA132+AB132+AC132) /K132</f>
        <v>0</v>
      </c>
      <c r="AG132" s="97">
        <f t="shared" ref="AG132" si="352">(Y132+Z132+AA132+AB132+AC132+AD132+AE132)/K132</f>
        <v>0</v>
      </c>
      <c r="AH132" s="37"/>
      <c r="AI132" s="37"/>
      <c r="AJ132" s="37">
        <v>16</v>
      </c>
      <c r="AK132" s="37">
        <v>2</v>
      </c>
      <c r="AL132" s="37">
        <v>4</v>
      </c>
      <c r="AM132" s="37">
        <v>1</v>
      </c>
      <c r="AN132" s="37">
        <v>2</v>
      </c>
      <c r="AO132" s="37">
        <v>1</v>
      </c>
      <c r="AP132" s="37">
        <v>0</v>
      </c>
      <c r="AQ132" s="117">
        <f t="shared" ref="AQ132" si="353">(AJ132+AK132+AL132+AM132+AN132) /K132</f>
        <v>6.0532687651331719E-2</v>
      </c>
      <c r="AR132" s="97">
        <f t="shared" ref="AR132" si="354">(AJ132+AK132+AL132+AM132+AN132+AO132+AP132)/K132</f>
        <v>6.2953995157384993E-2</v>
      </c>
    </row>
    <row r="133" spans="3:44" x14ac:dyDescent="0.25">
      <c r="C133" s="24"/>
      <c r="D133" s="65"/>
      <c r="E133" s="65"/>
      <c r="F133" s="37" t="s">
        <v>4</v>
      </c>
      <c r="G133" s="35" t="s">
        <v>73</v>
      </c>
      <c r="H133" s="71">
        <v>3</v>
      </c>
      <c r="I133" s="96" t="s">
        <v>28</v>
      </c>
      <c r="J133" s="96" t="s">
        <v>28</v>
      </c>
      <c r="K133" s="39" t="s">
        <v>29</v>
      </c>
      <c r="L133" s="40"/>
      <c r="M133" s="40"/>
      <c r="N133" s="40"/>
      <c r="O133" s="40"/>
      <c r="P133" s="40"/>
      <c r="Q133" s="40"/>
      <c r="R133" s="40"/>
      <c r="S133" s="40"/>
      <c r="T133" s="40"/>
      <c r="U133" s="117"/>
      <c r="V133" s="97"/>
      <c r="W133" s="37"/>
      <c r="X133" s="37"/>
      <c r="Y133" s="37"/>
      <c r="Z133" s="37"/>
      <c r="AA133" s="37"/>
      <c r="AB133" s="37"/>
      <c r="AC133" s="37"/>
      <c r="AD133" s="37"/>
      <c r="AE133" s="37"/>
      <c r="AF133" s="117"/>
      <c r="AG133" s="97"/>
      <c r="AH133" s="37"/>
      <c r="AI133" s="37"/>
      <c r="AJ133" s="37"/>
      <c r="AK133" s="37"/>
      <c r="AL133" s="37"/>
      <c r="AM133" s="37"/>
      <c r="AN133" s="37"/>
      <c r="AO133" s="37"/>
      <c r="AP133" s="37"/>
      <c r="AQ133" s="117"/>
      <c r="AR133" s="97"/>
    </row>
    <row r="134" spans="3:44" x14ac:dyDescent="0.25">
      <c r="C134" s="24"/>
      <c r="D134" s="65"/>
      <c r="E134" s="65"/>
      <c r="F134" s="37" t="s">
        <v>5</v>
      </c>
      <c r="G134" s="35" t="s">
        <v>73</v>
      </c>
      <c r="H134" s="71">
        <v>6</v>
      </c>
      <c r="I134" s="96" t="s">
        <v>28</v>
      </c>
      <c r="J134" s="96" t="s">
        <v>28</v>
      </c>
      <c r="K134" s="39" t="s">
        <v>29</v>
      </c>
      <c r="L134" s="40"/>
      <c r="M134" s="40"/>
      <c r="N134" s="40"/>
      <c r="O134" s="40"/>
      <c r="P134" s="40"/>
      <c r="Q134" s="40"/>
      <c r="R134" s="40"/>
      <c r="S134" s="40"/>
      <c r="T134" s="40"/>
      <c r="U134" s="117"/>
      <c r="V134" s="97"/>
      <c r="W134" s="37"/>
      <c r="X134" s="37"/>
      <c r="Y134" s="37"/>
      <c r="Z134" s="37"/>
      <c r="AA134" s="37"/>
      <c r="AB134" s="37"/>
      <c r="AC134" s="37"/>
      <c r="AD134" s="37"/>
      <c r="AE134" s="37"/>
      <c r="AF134" s="117"/>
      <c r="AG134" s="97"/>
      <c r="AH134" s="37"/>
      <c r="AI134" s="37"/>
      <c r="AJ134" s="37"/>
      <c r="AK134" s="37"/>
      <c r="AL134" s="37"/>
      <c r="AM134" s="37"/>
      <c r="AN134" s="37"/>
      <c r="AO134" s="37"/>
      <c r="AP134" s="37"/>
      <c r="AQ134" s="117"/>
      <c r="AR134" s="97"/>
    </row>
    <row r="135" spans="3:44" ht="15.75" thickBot="1" x14ac:dyDescent="0.3">
      <c r="C135" s="8"/>
      <c r="D135" s="9"/>
      <c r="E135" s="9"/>
      <c r="F135" s="44"/>
      <c r="G135" s="44"/>
      <c r="H135" s="42"/>
      <c r="I135" s="98"/>
      <c r="J135" s="98"/>
      <c r="K135" s="43"/>
      <c r="L135" s="44"/>
      <c r="M135" s="44"/>
      <c r="N135" s="44"/>
      <c r="O135" s="44"/>
      <c r="P135" s="44"/>
      <c r="Q135" s="44"/>
      <c r="R135" s="44"/>
      <c r="S135" s="44"/>
      <c r="T135" s="44"/>
      <c r="U135" s="118"/>
      <c r="V135" s="103"/>
      <c r="W135" s="44"/>
      <c r="X135" s="44"/>
      <c r="Y135" s="44"/>
      <c r="Z135" s="44"/>
      <c r="AA135" s="44"/>
      <c r="AB135" s="44"/>
      <c r="AC135" s="44"/>
      <c r="AD135" s="44"/>
      <c r="AE135" s="44"/>
      <c r="AF135" s="118"/>
      <c r="AG135" s="103"/>
      <c r="AH135" s="44"/>
      <c r="AI135" s="44"/>
      <c r="AJ135" s="44"/>
      <c r="AK135" s="44"/>
      <c r="AL135" s="44"/>
      <c r="AM135" s="44"/>
      <c r="AN135" s="44"/>
      <c r="AO135" s="44"/>
      <c r="AP135" s="44"/>
      <c r="AQ135" s="118"/>
      <c r="AR135" s="103"/>
    </row>
    <row r="136" spans="3:44" x14ac:dyDescent="0.25">
      <c r="C136" s="24" t="s">
        <v>27</v>
      </c>
      <c r="D136" s="65"/>
      <c r="E136" s="65"/>
      <c r="F136" s="37" t="s">
        <v>1</v>
      </c>
      <c r="G136" s="35" t="s">
        <v>73</v>
      </c>
      <c r="H136" s="71">
        <v>1</v>
      </c>
      <c r="I136" s="96" t="s">
        <v>28</v>
      </c>
      <c r="J136" s="96" t="s">
        <v>28</v>
      </c>
      <c r="K136" s="38" t="s">
        <v>29</v>
      </c>
      <c r="L136" s="37"/>
      <c r="M136" s="37"/>
      <c r="N136" s="37"/>
      <c r="O136" s="37"/>
      <c r="P136" s="37"/>
      <c r="Q136" s="37"/>
      <c r="R136" s="37"/>
      <c r="S136" s="37"/>
      <c r="T136" s="37"/>
      <c r="U136" s="117"/>
      <c r="V136" s="97"/>
      <c r="W136" s="37"/>
      <c r="X136" s="37"/>
      <c r="Y136" s="37"/>
      <c r="Z136" s="37"/>
      <c r="AA136" s="37"/>
      <c r="AB136" s="37"/>
      <c r="AC136" s="37"/>
      <c r="AD136" s="37"/>
      <c r="AE136" s="37"/>
      <c r="AF136" s="117"/>
      <c r="AG136" s="97"/>
      <c r="AH136" s="37"/>
      <c r="AI136" s="37"/>
      <c r="AJ136" s="37"/>
      <c r="AK136" s="37"/>
      <c r="AL136" s="37"/>
      <c r="AM136" s="37"/>
      <c r="AN136" s="37"/>
      <c r="AO136" s="37"/>
      <c r="AP136" s="37"/>
      <c r="AQ136" s="117"/>
      <c r="AR136" s="97"/>
    </row>
    <row r="137" spans="3:44" x14ac:dyDescent="0.25">
      <c r="C137" s="24"/>
      <c r="D137" s="65"/>
      <c r="E137" s="65"/>
      <c r="F137" s="37" t="s">
        <v>32</v>
      </c>
      <c r="G137" s="35" t="s">
        <v>73</v>
      </c>
      <c r="H137" s="71">
        <v>2</v>
      </c>
      <c r="I137" s="96" t="s">
        <v>28</v>
      </c>
      <c r="J137" s="96" t="s">
        <v>28</v>
      </c>
      <c r="K137" s="38" t="s">
        <v>29</v>
      </c>
      <c r="L137" s="37"/>
      <c r="M137" s="37"/>
      <c r="N137" s="37"/>
      <c r="O137" s="37"/>
      <c r="P137" s="37"/>
      <c r="Q137" s="37"/>
      <c r="R137" s="37"/>
      <c r="S137" s="37"/>
      <c r="T137" s="37"/>
      <c r="U137" s="117"/>
      <c r="V137" s="97"/>
      <c r="W137" s="37"/>
      <c r="X137" s="37"/>
      <c r="Y137" s="37"/>
      <c r="Z137" s="37"/>
      <c r="AA137" s="37"/>
      <c r="AB137" s="37"/>
      <c r="AC137" s="37"/>
      <c r="AD137" s="37"/>
      <c r="AE137" s="37"/>
      <c r="AF137" s="117"/>
      <c r="AG137" s="97"/>
      <c r="AH137" s="37"/>
      <c r="AI137" s="37"/>
      <c r="AJ137" s="37"/>
      <c r="AK137" s="37"/>
      <c r="AL137" s="37"/>
      <c r="AM137" s="37"/>
      <c r="AN137" s="37"/>
      <c r="AO137" s="37"/>
      <c r="AP137" s="37"/>
      <c r="AQ137" s="117"/>
      <c r="AR137" s="97"/>
    </row>
    <row r="138" spans="3:44" x14ac:dyDescent="0.25">
      <c r="C138" s="24"/>
      <c r="D138" s="65"/>
      <c r="E138" s="65"/>
      <c r="F138" s="37" t="s">
        <v>2</v>
      </c>
      <c r="G138" s="35" t="s">
        <v>73</v>
      </c>
      <c r="H138" s="71">
        <v>4</v>
      </c>
      <c r="I138" s="97">
        <f t="shared" ref="I138" si="355">U138+AF138+AQ138</f>
        <v>0.72800000000000009</v>
      </c>
      <c r="J138" s="97">
        <f>V138+AG138+AR138</f>
        <v>0.76800000000000002</v>
      </c>
      <c r="K138" s="38">
        <v>125</v>
      </c>
      <c r="L138" s="37"/>
      <c r="M138" s="37"/>
      <c r="N138" s="37">
        <v>7</v>
      </c>
      <c r="O138" s="37">
        <v>37</v>
      </c>
      <c r="P138" s="37">
        <v>19</v>
      </c>
      <c r="Q138" s="37">
        <v>14</v>
      </c>
      <c r="R138" s="37">
        <v>6</v>
      </c>
      <c r="S138" s="37">
        <v>1</v>
      </c>
      <c r="T138" s="37">
        <v>0</v>
      </c>
      <c r="U138" s="117">
        <f t="shared" ref="U138" si="356">(N138+O138+P138+Q138+R138) /K138</f>
        <v>0.66400000000000003</v>
      </c>
      <c r="V138" s="97">
        <f t="shared" ref="V138" si="357">(N138+O138+P138+Q138+R138+S138+T138)/K138</f>
        <v>0.67200000000000004</v>
      </c>
      <c r="W138" s="37"/>
      <c r="X138" s="37"/>
      <c r="Y138" s="37">
        <v>0</v>
      </c>
      <c r="Z138" s="37">
        <v>0</v>
      </c>
      <c r="AA138" s="37">
        <v>2</v>
      </c>
      <c r="AB138" s="37">
        <v>3</v>
      </c>
      <c r="AC138" s="37">
        <v>0</v>
      </c>
      <c r="AD138" s="37">
        <v>2</v>
      </c>
      <c r="AE138" s="37">
        <v>2</v>
      </c>
      <c r="AF138" s="117">
        <f t="shared" ref="AF138" si="358">(Y138+Z138+AA138+AB138+AC138) /K138</f>
        <v>0.04</v>
      </c>
      <c r="AG138" s="97">
        <f t="shared" ref="AG138" si="359">(Y138+Z138+AA138+AB138+AC138+AD138+AE138)/K138</f>
        <v>7.1999999999999995E-2</v>
      </c>
      <c r="AH138" s="37"/>
      <c r="AI138" s="37"/>
      <c r="AJ138" s="37">
        <v>0</v>
      </c>
      <c r="AK138" s="37">
        <v>0</v>
      </c>
      <c r="AL138" s="37">
        <v>3</v>
      </c>
      <c r="AM138" s="37">
        <v>0</v>
      </c>
      <c r="AN138" s="37">
        <v>0</v>
      </c>
      <c r="AO138" s="37">
        <v>0</v>
      </c>
      <c r="AP138" s="37">
        <v>0</v>
      </c>
      <c r="AQ138" s="117">
        <f t="shared" ref="AQ138" si="360">(AJ138+AK138+AL138+AM138+AN138) /K138</f>
        <v>2.4E-2</v>
      </c>
      <c r="AR138" s="97">
        <f t="shared" ref="AR138" si="361">(AJ138+AK138+AL138+AM138+AN138+AO138+AP138)/K138</f>
        <v>2.4E-2</v>
      </c>
    </row>
    <row r="139" spans="3:44" x14ac:dyDescent="0.25">
      <c r="C139" s="24"/>
      <c r="D139" s="65"/>
      <c r="E139" s="65"/>
      <c r="F139" s="37" t="s">
        <v>4</v>
      </c>
      <c r="G139" s="35" t="s">
        <v>73</v>
      </c>
      <c r="H139" s="71">
        <v>3</v>
      </c>
      <c r="I139" s="96" t="s">
        <v>28</v>
      </c>
      <c r="J139" s="96" t="s">
        <v>28</v>
      </c>
      <c r="K139" s="39" t="s">
        <v>29</v>
      </c>
      <c r="L139" s="40"/>
      <c r="M139" s="40"/>
      <c r="N139" s="40"/>
      <c r="O139" s="40"/>
      <c r="P139" s="40"/>
      <c r="Q139" s="40"/>
      <c r="R139" s="40"/>
      <c r="S139" s="40"/>
      <c r="T139" s="40"/>
      <c r="U139" s="117"/>
      <c r="V139" s="97"/>
      <c r="W139" s="37"/>
      <c r="X139" s="37"/>
      <c r="Y139" s="37"/>
      <c r="Z139" s="37"/>
      <c r="AA139" s="37"/>
      <c r="AB139" s="37"/>
      <c r="AC139" s="37"/>
      <c r="AD139" s="37"/>
      <c r="AE139" s="37"/>
      <c r="AF139" s="117"/>
      <c r="AG139" s="97"/>
      <c r="AH139" s="37"/>
      <c r="AI139" s="37"/>
      <c r="AJ139" s="37"/>
      <c r="AK139" s="37"/>
      <c r="AL139" s="37"/>
      <c r="AM139" s="37"/>
      <c r="AN139" s="37"/>
      <c r="AO139" s="37"/>
      <c r="AP139" s="37"/>
      <c r="AQ139" s="117"/>
      <c r="AR139" s="97"/>
    </row>
    <row r="140" spans="3:44" x14ac:dyDescent="0.25">
      <c r="C140" s="24"/>
      <c r="D140" s="65"/>
      <c r="E140" s="65"/>
      <c r="F140" s="37" t="s">
        <v>5</v>
      </c>
      <c r="G140" s="35" t="s">
        <v>73</v>
      </c>
      <c r="H140" s="71">
        <v>6</v>
      </c>
      <c r="I140" s="96" t="s">
        <v>28</v>
      </c>
      <c r="J140" s="96" t="s">
        <v>28</v>
      </c>
      <c r="K140" s="39" t="s">
        <v>29</v>
      </c>
      <c r="L140" s="40"/>
      <c r="M140" s="40"/>
      <c r="N140" s="40"/>
      <c r="O140" s="40"/>
      <c r="P140" s="40"/>
      <c r="Q140" s="40"/>
      <c r="R140" s="40"/>
      <c r="S140" s="40"/>
      <c r="T140" s="40"/>
      <c r="U140" s="117"/>
      <c r="V140" s="97"/>
      <c r="W140" s="37"/>
      <c r="X140" s="37"/>
      <c r="Y140" s="37"/>
      <c r="Z140" s="37"/>
      <c r="AA140" s="37"/>
      <c r="AB140" s="37"/>
      <c r="AC140" s="37"/>
      <c r="AD140" s="37"/>
      <c r="AE140" s="37"/>
      <c r="AF140" s="117"/>
      <c r="AG140" s="97"/>
      <c r="AH140" s="37"/>
      <c r="AI140" s="37"/>
      <c r="AJ140" s="37"/>
      <c r="AK140" s="37"/>
      <c r="AL140" s="37"/>
      <c r="AM140" s="37"/>
      <c r="AN140" s="37"/>
      <c r="AO140" s="37"/>
      <c r="AP140" s="37"/>
      <c r="AQ140" s="117"/>
      <c r="AR140" s="97"/>
    </row>
    <row r="141" spans="3:44" ht="15.75" thickBot="1" x14ac:dyDescent="0.3">
      <c r="C141" s="8"/>
      <c r="D141" s="9"/>
      <c r="E141" s="9"/>
      <c r="F141" s="44"/>
      <c r="G141" s="44"/>
      <c r="H141" s="42"/>
      <c r="I141" s="98"/>
      <c r="J141" s="98"/>
      <c r="K141" s="43"/>
      <c r="L141" s="44"/>
      <c r="M141" s="44"/>
      <c r="N141" s="44"/>
      <c r="O141" s="44"/>
      <c r="P141" s="44"/>
      <c r="Q141" s="44"/>
      <c r="R141" s="44"/>
      <c r="S141" s="44"/>
      <c r="T141" s="44"/>
      <c r="U141" s="118"/>
      <c r="V141" s="103"/>
      <c r="W141" s="44"/>
      <c r="X141" s="44"/>
      <c r="Y141" s="44"/>
      <c r="Z141" s="44"/>
      <c r="AA141" s="44"/>
      <c r="AB141" s="44"/>
      <c r="AC141" s="44"/>
      <c r="AD141" s="44"/>
      <c r="AE141" s="44"/>
      <c r="AF141" s="118"/>
      <c r="AG141" s="103"/>
      <c r="AH141" s="44"/>
      <c r="AI141" s="44"/>
      <c r="AJ141" s="44"/>
      <c r="AK141" s="44"/>
      <c r="AL141" s="44"/>
      <c r="AM141" s="44"/>
      <c r="AN141" s="44"/>
      <c r="AO141" s="44"/>
      <c r="AP141" s="44"/>
      <c r="AQ141" s="118"/>
      <c r="AR141" s="103"/>
    </row>
    <row r="142" spans="3:44" x14ac:dyDescent="0.25">
      <c r="C142" s="24" t="s">
        <v>6</v>
      </c>
      <c r="D142" s="65"/>
      <c r="E142" s="65"/>
      <c r="F142" s="37" t="s">
        <v>1</v>
      </c>
      <c r="G142" s="35" t="s">
        <v>73</v>
      </c>
      <c r="H142" s="71">
        <v>1</v>
      </c>
      <c r="I142" s="97">
        <f t="shared" ref="I142" si="362">U142+AF142+AQ142</f>
        <v>1.3605442176870748E-2</v>
      </c>
      <c r="J142" s="97">
        <f t="shared" ref="J142" si="363">V142+AG142+AR142</f>
        <v>2.0408163265306124E-2</v>
      </c>
      <c r="K142" s="38">
        <v>294</v>
      </c>
      <c r="L142" s="37"/>
      <c r="M142" s="37"/>
      <c r="N142" s="37"/>
      <c r="O142" s="37"/>
      <c r="P142" s="37"/>
      <c r="Q142" s="37">
        <v>1</v>
      </c>
      <c r="R142" s="37">
        <v>0</v>
      </c>
      <c r="S142" s="37">
        <v>0</v>
      </c>
      <c r="T142" s="37">
        <v>0</v>
      </c>
      <c r="U142" s="117">
        <f t="shared" ref="U142" si="364">(Q142+R142)/K142</f>
        <v>3.4013605442176869E-3</v>
      </c>
      <c r="V142" s="97">
        <f t="shared" ref="V142" si="365">(Q142+R142+S142+T142)/K142</f>
        <v>3.4013605442176869E-3</v>
      </c>
      <c r="W142" s="37"/>
      <c r="X142" s="37"/>
      <c r="Y142" s="37"/>
      <c r="Z142" s="37"/>
      <c r="AA142" s="37"/>
      <c r="AB142" s="37">
        <v>0</v>
      </c>
      <c r="AC142" s="37">
        <v>0</v>
      </c>
      <c r="AD142" s="37">
        <v>0</v>
      </c>
      <c r="AE142" s="37">
        <v>0</v>
      </c>
      <c r="AF142" s="117">
        <f t="shared" ref="AF142" si="366">(AB142+AC142)/K142</f>
        <v>0</v>
      </c>
      <c r="AG142" s="97">
        <f t="shared" ref="AG142" si="367">(AB142+AC142+AD142+AE142)/K142</f>
        <v>0</v>
      </c>
      <c r="AH142" s="37"/>
      <c r="AI142" s="37"/>
      <c r="AJ142" s="37"/>
      <c r="AK142" s="37"/>
      <c r="AL142" s="37"/>
      <c r="AM142" s="37">
        <v>2</v>
      </c>
      <c r="AN142" s="37">
        <v>1</v>
      </c>
      <c r="AO142" s="37">
        <v>1</v>
      </c>
      <c r="AP142" s="37">
        <v>1</v>
      </c>
      <c r="AQ142" s="117">
        <f t="shared" ref="AQ142" si="368">(AM142+AN142)/K142</f>
        <v>1.020408163265306E-2</v>
      </c>
      <c r="AR142" s="97">
        <f t="shared" ref="AR142" si="369">(AM142+AN142+AO142+AP142)/K142</f>
        <v>1.7006802721088437E-2</v>
      </c>
    </row>
    <row r="143" spans="3:44" x14ac:dyDescent="0.25">
      <c r="C143" s="24"/>
      <c r="D143" s="65"/>
      <c r="E143" s="65"/>
      <c r="F143" s="37" t="s">
        <v>32</v>
      </c>
      <c r="G143" s="35" t="s">
        <v>73</v>
      </c>
      <c r="H143" s="71">
        <v>2</v>
      </c>
      <c r="I143" s="97">
        <f t="shared" ref="I143" si="370">U143+AF143+AQ143</f>
        <v>0.94736842105263164</v>
      </c>
      <c r="J143" s="97">
        <f t="shared" ref="J143" si="371">V143+AG143+AR143</f>
        <v>0.94736842105263164</v>
      </c>
      <c r="K143" s="38">
        <v>57</v>
      </c>
      <c r="L143" s="37"/>
      <c r="M143" s="37"/>
      <c r="N143" s="40"/>
      <c r="O143" s="37"/>
      <c r="P143" s="37">
        <v>3</v>
      </c>
      <c r="Q143" s="37">
        <v>49</v>
      </c>
      <c r="R143" s="37">
        <v>1</v>
      </c>
      <c r="S143" s="37">
        <v>0</v>
      </c>
      <c r="T143" s="37">
        <v>0</v>
      </c>
      <c r="U143" s="117">
        <f t="shared" ref="U143" si="372">(P143+Q143+R143)/K143</f>
        <v>0.92982456140350878</v>
      </c>
      <c r="V143" s="97">
        <f t="shared" ref="V143" si="373">(P143+Q143+R143+S143+T143)/K143</f>
        <v>0.92982456140350878</v>
      </c>
      <c r="W143" s="37"/>
      <c r="X143" s="37"/>
      <c r="Y143" s="37"/>
      <c r="Z143" s="37"/>
      <c r="AA143" s="37">
        <v>0</v>
      </c>
      <c r="AB143" s="37">
        <v>0</v>
      </c>
      <c r="AC143" s="37">
        <v>0</v>
      </c>
      <c r="AD143" s="37">
        <v>0</v>
      </c>
      <c r="AE143" s="37">
        <v>0</v>
      </c>
      <c r="AF143" s="117">
        <f t="shared" ref="AF143" si="374">(AA143+AB143+AC143)/K143</f>
        <v>0</v>
      </c>
      <c r="AG143" s="97">
        <f t="shared" ref="AG143" si="375">(AA143+AB143+AC143+AD143+AE143)/K143</f>
        <v>0</v>
      </c>
      <c r="AH143" s="37"/>
      <c r="AI143" s="37"/>
      <c r="AJ143" s="37"/>
      <c r="AK143" s="37"/>
      <c r="AL143" s="37">
        <v>0</v>
      </c>
      <c r="AM143" s="37">
        <v>1</v>
      </c>
      <c r="AN143" s="37">
        <v>0</v>
      </c>
      <c r="AO143" s="37">
        <v>0</v>
      </c>
      <c r="AP143" s="37">
        <v>0</v>
      </c>
      <c r="AQ143" s="117">
        <f t="shared" ref="AQ143" si="376">(AL143+AM143+AN143)/K143</f>
        <v>1.7543859649122806E-2</v>
      </c>
      <c r="AR143" s="97">
        <f t="shared" ref="AR143" si="377">(AL143+AM143+AN143+AO143+AP143)/K143</f>
        <v>1.7543859649122806E-2</v>
      </c>
    </row>
    <row r="144" spans="3:44" x14ac:dyDescent="0.25">
      <c r="C144" s="24"/>
      <c r="D144" s="65"/>
      <c r="E144" s="65"/>
      <c r="F144" s="37" t="s">
        <v>2</v>
      </c>
      <c r="G144" s="35" t="s">
        <v>73</v>
      </c>
      <c r="H144" s="71">
        <v>4</v>
      </c>
      <c r="I144" s="97">
        <f t="shared" ref="I144:I146" si="378">U144+AF144+AQ144</f>
        <v>0.67796211318978705</v>
      </c>
      <c r="J144" s="97">
        <f>V144+AG144+AR144</f>
        <v>0.80432992116719615</v>
      </c>
      <c r="K144" s="39">
        <v>8499</v>
      </c>
      <c r="L144" s="40"/>
      <c r="M144" s="40"/>
      <c r="N144" s="37">
        <v>164</v>
      </c>
      <c r="O144" s="37">
        <v>590</v>
      </c>
      <c r="P144" s="40">
        <v>1048</v>
      </c>
      <c r="Q144" s="40">
        <v>1838</v>
      </c>
      <c r="R144" s="40">
        <v>1709</v>
      </c>
      <c r="S144" s="37">
        <v>622</v>
      </c>
      <c r="T144" s="37">
        <v>199</v>
      </c>
      <c r="U144" s="117">
        <f t="shared" ref="U144" si="379">(N144+O144+P144+Q144+R144) /K144</f>
        <v>0.62936816096011294</v>
      </c>
      <c r="V144" s="97">
        <f t="shared" ref="V144" si="380">(N144+O144+P144+Q144+R144+S144+T144)/K144</f>
        <v>0.7259677609130486</v>
      </c>
      <c r="W144" s="37"/>
      <c r="X144" s="37"/>
      <c r="Y144" s="37">
        <v>13</v>
      </c>
      <c r="Z144" s="37">
        <v>9</v>
      </c>
      <c r="AA144" s="37">
        <v>10</v>
      </c>
      <c r="AB144" s="37">
        <v>28</v>
      </c>
      <c r="AC144" s="37">
        <v>71</v>
      </c>
      <c r="AD144" s="37">
        <v>81</v>
      </c>
      <c r="AE144" s="37">
        <v>69</v>
      </c>
      <c r="AF144" s="117">
        <f t="shared" ref="AF144" si="381">(Y144+Z144+AA144+AB144+AC144) /K144</f>
        <v>1.5413578068008001E-2</v>
      </c>
      <c r="AG144" s="97">
        <f t="shared" ref="AG144" si="382">(Y144+Z144+AA144+AB144+AC144+AD144+AE144)/K144</f>
        <v>3.3062713260383576E-2</v>
      </c>
      <c r="AH144" s="37"/>
      <c r="AI144" s="37"/>
      <c r="AJ144" s="37">
        <v>3</v>
      </c>
      <c r="AK144" s="37">
        <v>17</v>
      </c>
      <c r="AL144" s="37">
        <v>74</v>
      </c>
      <c r="AM144" s="37">
        <v>105</v>
      </c>
      <c r="AN144" s="37">
        <v>83</v>
      </c>
      <c r="AO144" s="37">
        <v>44</v>
      </c>
      <c r="AP144" s="37">
        <v>59</v>
      </c>
      <c r="AQ144" s="117">
        <f t="shared" ref="AQ144" si="383">(AJ144+AK144+AL144+AM144+AN144) /K144</f>
        <v>3.3180374161666075E-2</v>
      </c>
      <c r="AR144" s="97">
        <f t="shared" ref="AR144" si="384">(AJ144+AK144+AL144+AM144+AN144+AO144+AP144)/K144</f>
        <v>4.5299446993763974E-2</v>
      </c>
    </row>
    <row r="145" spans="3:44" x14ac:dyDescent="0.25">
      <c r="C145" s="24"/>
      <c r="D145" s="65"/>
      <c r="E145" s="65"/>
      <c r="F145" s="37" t="s">
        <v>4</v>
      </c>
      <c r="G145" s="35" t="s">
        <v>73</v>
      </c>
      <c r="H145" s="71">
        <v>3</v>
      </c>
      <c r="I145" s="97">
        <f t="shared" si="378"/>
        <v>0.79319203596660237</v>
      </c>
      <c r="J145" s="97">
        <f t="shared" ref="J145:J146" si="385">V145+AG145+AR145</f>
        <v>0.8631984585741812</v>
      </c>
      <c r="K145" s="39">
        <v>1557</v>
      </c>
      <c r="L145" s="40"/>
      <c r="M145" s="40"/>
      <c r="N145" s="40"/>
      <c r="O145" s="40">
        <v>15</v>
      </c>
      <c r="P145" s="40">
        <v>276</v>
      </c>
      <c r="Q145" s="40">
        <v>701</v>
      </c>
      <c r="R145" s="40">
        <v>223</v>
      </c>
      <c r="S145" s="40">
        <v>49</v>
      </c>
      <c r="T145" s="40">
        <v>18</v>
      </c>
      <c r="U145" s="117">
        <f t="shared" ref="U145" si="386">(O145+P145+Q145+R145)/K145</f>
        <v>0.78034682080924855</v>
      </c>
      <c r="V145" s="97">
        <f t="shared" ref="V145" si="387">(O145+P145+Q145+R145+S145+T145)/K145</f>
        <v>0.82337829158638409</v>
      </c>
      <c r="W145" s="37"/>
      <c r="X145" s="37"/>
      <c r="Y145" s="37"/>
      <c r="Z145" s="37">
        <v>1</v>
      </c>
      <c r="AA145" s="37">
        <v>0</v>
      </c>
      <c r="AB145" s="37">
        <v>2</v>
      </c>
      <c r="AC145" s="37">
        <v>1</v>
      </c>
      <c r="AD145" s="37">
        <v>1</v>
      </c>
      <c r="AE145" s="37">
        <v>1</v>
      </c>
      <c r="AF145" s="117">
        <f t="shared" ref="AF145" si="388">(Z145+AA145+AB145+AC145)/K145</f>
        <v>2.569043031470777E-3</v>
      </c>
      <c r="AG145" s="97">
        <f t="shared" ref="AG145" si="389">(Z145+AA145+AB145+AC145+AD145+AE145)/K145</f>
        <v>3.8535645472061657E-3</v>
      </c>
      <c r="AH145" s="37"/>
      <c r="AI145" s="37"/>
      <c r="AJ145" s="37"/>
      <c r="AK145" s="37">
        <v>8</v>
      </c>
      <c r="AL145" s="37">
        <v>1</v>
      </c>
      <c r="AM145" s="37">
        <v>4</v>
      </c>
      <c r="AN145" s="37">
        <v>3</v>
      </c>
      <c r="AO145" s="37">
        <v>13</v>
      </c>
      <c r="AP145" s="37">
        <v>27</v>
      </c>
      <c r="AQ145" s="117">
        <f t="shared" ref="AQ145" si="390">(AK145+AL145+AM145+AN145)/K145</f>
        <v>1.0276172125883108E-2</v>
      </c>
      <c r="AR145" s="97">
        <f t="shared" ref="AR145" si="391">(AK145+AL145+AM145+AN145+AO145+AP145)/K145</f>
        <v>3.5966602440590877E-2</v>
      </c>
    </row>
    <row r="146" spans="3:44" x14ac:dyDescent="0.25">
      <c r="C146" s="24"/>
      <c r="D146" s="65"/>
      <c r="E146" s="65"/>
      <c r="F146" s="37" t="s">
        <v>5</v>
      </c>
      <c r="G146" s="35" t="s">
        <v>73</v>
      </c>
      <c r="H146" s="71">
        <v>6</v>
      </c>
      <c r="I146" s="97">
        <f t="shared" si="378"/>
        <v>0.72140221402214011</v>
      </c>
      <c r="J146" s="97">
        <f t="shared" si="385"/>
        <v>0.84317343173431736</v>
      </c>
      <c r="K146" s="39">
        <v>542</v>
      </c>
      <c r="L146" s="40">
        <v>0</v>
      </c>
      <c r="M146" s="40">
        <v>2</v>
      </c>
      <c r="N146" s="40">
        <v>8</v>
      </c>
      <c r="O146" s="40">
        <v>41</v>
      </c>
      <c r="P146" s="40">
        <v>92</v>
      </c>
      <c r="Q146" s="40">
        <v>113</v>
      </c>
      <c r="R146" s="40">
        <v>88</v>
      </c>
      <c r="S146" s="40">
        <v>43</v>
      </c>
      <c r="T146" s="40">
        <v>20</v>
      </c>
      <c r="U146" s="117">
        <f t="shared" ref="U146" si="392">(L146+M146+N146+O146+P146+Q146+R146)/K146</f>
        <v>0.63468634686346859</v>
      </c>
      <c r="V146" s="97">
        <f t="shared" ref="V146" si="393">(L146+M146+N146+O146+P146+Q146+R146+S146+T146)/K146</f>
        <v>0.75092250922509229</v>
      </c>
      <c r="W146" s="37">
        <v>0</v>
      </c>
      <c r="X146" s="37">
        <v>0</v>
      </c>
      <c r="Y146" s="37">
        <v>0</v>
      </c>
      <c r="Z146" s="37">
        <v>0</v>
      </c>
      <c r="AA146" s="37">
        <v>0</v>
      </c>
      <c r="AB146" s="37">
        <v>0</v>
      </c>
      <c r="AC146" s="37">
        <v>1</v>
      </c>
      <c r="AD146" s="37">
        <v>0</v>
      </c>
      <c r="AE146" s="37">
        <v>0</v>
      </c>
      <c r="AF146" s="117">
        <f t="shared" ref="AF146" si="394">(W146+X146+Y146+Z146+AA146+AB146+AC146)/K146</f>
        <v>1.8450184501845018E-3</v>
      </c>
      <c r="AG146" s="97">
        <f t="shared" ref="AG146" si="395">(W146+X146+Y146+Z146+AA146+AB146+AC146+AD146+AE146)/K146</f>
        <v>1.8450184501845018E-3</v>
      </c>
      <c r="AH146" s="37">
        <v>13</v>
      </c>
      <c r="AI146" s="37">
        <v>2</v>
      </c>
      <c r="AJ146" s="37">
        <v>8</v>
      </c>
      <c r="AK146" s="37">
        <v>14</v>
      </c>
      <c r="AL146" s="37">
        <v>3</v>
      </c>
      <c r="AM146" s="37">
        <v>4</v>
      </c>
      <c r="AN146" s="37">
        <v>2</v>
      </c>
      <c r="AO146" s="37">
        <v>2</v>
      </c>
      <c r="AP146" s="37">
        <v>1</v>
      </c>
      <c r="AQ146" s="117">
        <f t="shared" ref="AQ146" si="396">(AH146+AI146+AJ146+AK146+AL146+AM146+AN146) /K146</f>
        <v>8.4870848708487087E-2</v>
      </c>
      <c r="AR146" s="97">
        <f t="shared" ref="AR146" si="397">(AH146+AI146+AJ146+AK146+AL146+AM146+AN146+AO146+AP146)/K146</f>
        <v>9.0405904059040587E-2</v>
      </c>
    </row>
    <row r="147" spans="3:44" ht="15.75" thickBot="1" x14ac:dyDescent="0.3">
      <c r="C147" s="8"/>
      <c r="D147" s="9"/>
      <c r="E147" s="9"/>
      <c r="F147" s="44"/>
      <c r="G147" s="44"/>
      <c r="H147" s="42"/>
      <c r="I147" s="98"/>
      <c r="J147" s="99"/>
      <c r="K147" s="43"/>
      <c r="L147" s="44"/>
      <c r="M147" s="44"/>
      <c r="N147" s="44"/>
      <c r="O147" s="44"/>
      <c r="P147" s="44"/>
      <c r="Q147" s="44"/>
      <c r="R147" s="44"/>
      <c r="S147" s="44"/>
      <c r="T147" s="44"/>
      <c r="U147" s="118"/>
      <c r="V147" s="103"/>
      <c r="W147" s="44"/>
      <c r="X147" s="44"/>
      <c r="Y147" s="44"/>
      <c r="Z147" s="44"/>
      <c r="AA147" s="44"/>
      <c r="AB147" s="44"/>
      <c r="AC147" s="44"/>
      <c r="AD147" s="44"/>
      <c r="AE147" s="44"/>
      <c r="AF147" s="118"/>
      <c r="AG147" s="103"/>
      <c r="AH147" s="44"/>
      <c r="AI147" s="44"/>
      <c r="AJ147" s="44"/>
      <c r="AK147" s="44"/>
      <c r="AL147" s="44"/>
      <c r="AM147" s="44"/>
      <c r="AN147" s="44"/>
      <c r="AO147" s="44"/>
      <c r="AP147" s="44"/>
      <c r="AQ147" s="118"/>
      <c r="AR147" s="103"/>
    </row>
    <row r="148" spans="3:44" x14ac:dyDescent="0.25">
      <c r="C148" s="24" t="s">
        <v>7</v>
      </c>
      <c r="D148" s="65"/>
      <c r="E148" s="65"/>
      <c r="F148" s="37" t="s">
        <v>1</v>
      </c>
      <c r="G148" s="35" t="s">
        <v>73</v>
      </c>
      <c r="H148" s="71">
        <v>1</v>
      </c>
      <c r="I148" s="97">
        <f>U148+AF148+AQ148</f>
        <v>1.01010101010101E-2</v>
      </c>
      <c r="J148" s="97">
        <f t="shared" ref="J148" si="398">V148+AG148+AR148</f>
        <v>1.6835016835016835E-2</v>
      </c>
      <c r="K148" s="38">
        <v>297</v>
      </c>
      <c r="L148" s="37"/>
      <c r="M148" s="37"/>
      <c r="N148" s="37"/>
      <c r="O148" s="37"/>
      <c r="P148" s="37"/>
      <c r="Q148" s="37">
        <v>0</v>
      </c>
      <c r="R148" s="37">
        <v>0</v>
      </c>
      <c r="S148" s="37">
        <v>0</v>
      </c>
      <c r="T148" s="37">
        <v>0</v>
      </c>
      <c r="U148" s="117">
        <f t="shared" ref="U148" si="399">(Q148+R148)/K148</f>
        <v>0</v>
      </c>
      <c r="V148" s="97">
        <f t="shared" ref="V148" si="400">(Q148+R148+S148+T148)/K148</f>
        <v>0</v>
      </c>
      <c r="W148" s="37"/>
      <c r="X148" s="37"/>
      <c r="Y148" s="37"/>
      <c r="Z148" s="37"/>
      <c r="AA148" s="37"/>
      <c r="AB148" s="37">
        <v>0</v>
      </c>
      <c r="AC148" s="37">
        <v>1</v>
      </c>
      <c r="AD148" s="37">
        <v>0</v>
      </c>
      <c r="AE148" s="37">
        <v>0</v>
      </c>
      <c r="AF148" s="117">
        <f t="shared" ref="AF148" si="401">(AB148+AC148)/K148</f>
        <v>3.3670033670033669E-3</v>
      </c>
      <c r="AG148" s="97">
        <f t="shared" ref="AG148" si="402">(AB148+AC148+AD148+AE148)/K148</f>
        <v>3.3670033670033669E-3</v>
      </c>
      <c r="AH148" s="37"/>
      <c r="AI148" s="37"/>
      <c r="AJ148" s="37"/>
      <c r="AK148" s="37"/>
      <c r="AL148" s="37"/>
      <c r="AM148" s="37">
        <v>1</v>
      </c>
      <c r="AN148" s="37">
        <v>1</v>
      </c>
      <c r="AO148" s="37">
        <v>2</v>
      </c>
      <c r="AP148" s="37">
        <v>0</v>
      </c>
      <c r="AQ148" s="117">
        <f t="shared" ref="AQ148" si="403">(AM148+AN148)/K148</f>
        <v>6.7340067340067337E-3</v>
      </c>
      <c r="AR148" s="97">
        <f t="shared" ref="AR148" si="404">(AM148+AN148+AO148+AP148)/K148</f>
        <v>1.3468013468013467E-2</v>
      </c>
    </row>
    <row r="149" spans="3:44" x14ac:dyDescent="0.25">
      <c r="C149" s="24"/>
      <c r="D149" s="65"/>
      <c r="E149" s="65"/>
      <c r="F149" s="37" t="s">
        <v>32</v>
      </c>
      <c r="G149" s="35" t="s">
        <v>73</v>
      </c>
      <c r="H149" s="71">
        <v>2</v>
      </c>
      <c r="I149" s="97">
        <f t="shared" ref="I149" si="405">U149+AF149+AQ149</f>
        <v>0.5</v>
      </c>
      <c r="J149" s="97">
        <f t="shared" ref="J149" si="406">V149+AG149+AR149</f>
        <v>0.55555555555555558</v>
      </c>
      <c r="K149" s="38">
        <v>18</v>
      </c>
      <c r="L149" s="40"/>
      <c r="M149" s="40"/>
      <c r="N149" s="40"/>
      <c r="O149" s="40"/>
      <c r="P149" s="37">
        <v>4</v>
      </c>
      <c r="Q149" s="37">
        <v>1</v>
      </c>
      <c r="R149" s="37">
        <v>4</v>
      </c>
      <c r="S149" s="37">
        <v>1</v>
      </c>
      <c r="T149" s="37">
        <v>0</v>
      </c>
      <c r="U149" s="117">
        <f t="shared" ref="U149" si="407">(P149+Q149+R149)/K149</f>
        <v>0.5</v>
      </c>
      <c r="V149" s="97">
        <f t="shared" ref="V149" si="408">(P149+Q149+R149+S149+T149)/K149</f>
        <v>0.55555555555555558</v>
      </c>
      <c r="W149" s="37"/>
      <c r="X149" s="37"/>
      <c r="Y149" s="37"/>
      <c r="Z149" s="37"/>
      <c r="AA149" s="37">
        <v>0</v>
      </c>
      <c r="AB149" s="37">
        <v>0</v>
      </c>
      <c r="AC149" s="37">
        <v>0</v>
      </c>
      <c r="AD149" s="37">
        <v>0</v>
      </c>
      <c r="AE149" s="37">
        <v>0</v>
      </c>
      <c r="AF149" s="117">
        <f t="shared" ref="AF149" si="409">(AA149+AB149+AC149)/K149</f>
        <v>0</v>
      </c>
      <c r="AG149" s="97">
        <f t="shared" ref="AG149" si="410">(AA149+AB149+AC149+AD149+AE149)/K149</f>
        <v>0</v>
      </c>
      <c r="AH149" s="37"/>
      <c r="AI149" s="37"/>
      <c r="AJ149" s="37"/>
      <c r="AK149" s="37"/>
      <c r="AL149" s="37">
        <v>0</v>
      </c>
      <c r="AM149" s="37">
        <v>0</v>
      </c>
      <c r="AN149" s="37">
        <v>0</v>
      </c>
      <c r="AO149" s="37">
        <v>0</v>
      </c>
      <c r="AP149" s="37">
        <v>0</v>
      </c>
      <c r="AQ149" s="117">
        <f t="shared" ref="AQ149" si="411">(AL149+AM149+AN149)/K149</f>
        <v>0</v>
      </c>
      <c r="AR149" s="97">
        <f t="shared" ref="AR149" si="412">(AL149+AM149+AN149+AO149+AP149)/K149</f>
        <v>0</v>
      </c>
    </row>
    <row r="150" spans="3:44" x14ac:dyDescent="0.25">
      <c r="C150" s="24"/>
      <c r="D150" s="65"/>
      <c r="E150" s="65"/>
      <c r="F150" s="37" t="s">
        <v>2</v>
      </c>
      <c r="G150" s="35" t="s">
        <v>73</v>
      </c>
      <c r="H150" s="71">
        <v>4</v>
      </c>
      <c r="I150" s="97">
        <f t="shared" ref="I150" si="413">U150+AF150+AQ150</f>
        <v>0.66259247346413641</v>
      </c>
      <c r="J150" s="97">
        <f>V150+AG150+AR150</f>
        <v>0.81103248633000957</v>
      </c>
      <c r="K150" s="39">
        <v>6218</v>
      </c>
      <c r="L150" s="40"/>
      <c r="M150" s="40"/>
      <c r="N150" s="37">
        <v>42</v>
      </c>
      <c r="O150" s="37">
        <v>682</v>
      </c>
      <c r="P150" s="37">
        <v>748</v>
      </c>
      <c r="Q150" s="40">
        <v>1055</v>
      </c>
      <c r="R150" s="40">
        <v>1397</v>
      </c>
      <c r="S150" s="37">
        <v>596</v>
      </c>
      <c r="T150" s="37">
        <v>192</v>
      </c>
      <c r="U150" s="117">
        <f t="shared" ref="U150" si="414">(N150+O150+P150+Q150+R150) /K150</f>
        <v>0.63107108394982314</v>
      </c>
      <c r="V150" s="97">
        <f t="shared" ref="V150" si="415">(N150+O150+P150+Q150+R150+S150+T150)/K150</f>
        <v>0.75779993567063364</v>
      </c>
      <c r="W150" s="37"/>
      <c r="X150" s="37"/>
      <c r="Y150" s="37">
        <v>1</v>
      </c>
      <c r="Z150" s="37">
        <v>0</v>
      </c>
      <c r="AA150" s="37">
        <v>6</v>
      </c>
      <c r="AB150" s="37">
        <v>16</v>
      </c>
      <c r="AC150" s="37">
        <v>32</v>
      </c>
      <c r="AD150" s="37">
        <v>53</v>
      </c>
      <c r="AE150" s="37">
        <v>33</v>
      </c>
      <c r="AF150" s="117">
        <f t="shared" ref="AF150" si="416">(Y150+Z150+AA150+AB150+AC150) /K150</f>
        <v>8.8452878739144411E-3</v>
      </c>
      <c r="AG150" s="97">
        <f t="shared" ref="AG150" si="417">(Y150+Z150+AA150+AB150+AC150+AD150+AE150)/K150</f>
        <v>2.2676101640398842E-2</v>
      </c>
      <c r="AH150" s="37"/>
      <c r="AI150" s="37"/>
      <c r="AJ150" s="37">
        <v>4</v>
      </c>
      <c r="AK150" s="37">
        <v>13</v>
      </c>
      <c r="AL150" s="37">
        <v>47</v>
      </c>
      <c r="AM150" s="37">
        <v>44</v>
      </c>
      <c r="AN150" s="37">
        <v>33</v>
      </c>
      <c r="AO150" s="37">
        <v>28</v>
      </c>
      <c r="AP150" s="37">
        <v>21</v>
      </c>
      <c r="AQ150" s="117">
        <f t="shared" ref="AQ150" si="418">(AJ150+AK150+AL150+AM150+AN150) /K150</f>
        <v>2.2676101640398842E-2</v>
      </c>
      <c r="AR150" s="97">
        <f t="shared" ref="AR150" si="419">(AJ150+AK150+AL150+AM150+AN150+AO150+AP150)/K150</f>
        <v>3.0556449018977163E-2</v>
      </c>
    </row>
    <row r="151" spans="3:44" x14ac:dyDescent="0.25">
      <c r="C151" s="24"/>
      <c r="D151" s="65"/>
      <c r="E151" s="65"/>
      <c r="F151" s="37" t="s">
        <v>4</v>
      </c>
      <c r="G151" s="35" t="s">
        <v>73</v>
      </c>
      <c r="H151" s="71">
        <v>3</v>
      </c>
      <c r="I151" s="97">
        <f t="shared" ref="I151" si="420">U151+AF151+AQ151</f>
        <v>0.72261072261072257</v>
      </c>
      <c r="J151" s="97">
        <f t="shared" ref="J151" si="421">V151+AG151+AR151</f>
        <v>0.83061383061383065</v>
      </c>
      <c r="K151" s="39">
        <v>1287</v>
      </c>
      <c r="L151" s="40"/>
      <c r="M151" s="40"/>
      <c r="N151" s="40"/>
      <c r="O151" s="40">
        <v>16</v>
      </c>
      <c r="P151" s="40">
        <v>240</v>
      </c>
      <c r="Q151" s="40">
        <v>472</v>
      </c>
      <c r="R151" s="40">
        <v>188</v>
      </c>
      <c r="S151" s="40">
        <v>71</v>
      </c>
      <c r="T151" s="40">
        <v>35</v>
      </c>
      <c r="U151" s="117">
        <f t="shared" ref="U151" si="422">(O151+P151+Q151+R151)/K151</f>
        <v>0.71173271173271169</v>
      </c>
      <c r="V151" s="97">
        <f t="shared" ref="V151" si="423">(O151+P151+Q151+R151+S151+T151)/K151</f>
        <v>0.79409479409479411</v>
      </c>
      <c r="W151" s="37"/>
      <c r="X151" s="37"/>
      <c r="Y151" s="37"/>
      <c r="Z151" s="37">
        <v>0</v>
      </c>
      <c r="AA151" s="37">
        <v>0</v>
      </c>
      <c r="AB151" s="37">
        <v>1</v>
      </c>
      <c r="AC151" s="37">
        <v>1</v>
      </c>
      <c r="AD151" s="37">
        <v>2</v>
      </c>
      <c r="AE151" s="37">
        <v>0</v>
      </c>
      <c r="AF151" s="117">
        <f t="shared" ref="AF151" si="424">(Z151+AA151+AB151+AC151)/K151</f>
        <v>1.554001554001554E-3</v>
      </c>
      <c r="AG151" s="97">
        <f t="shared" ref="AG151" si="425">(Z151+AA151+AB151+AC151+AD151+AE151)/K151</f>
        <v>3.108003108003108E-3</v>
      </c>
      <c r="AH151" s="37"/>
      <c r="AI151" s="37"/>
      <c r="AJ151" s="37"/>
      <c r="AK151" s="37">
        <v>3</v>
      </c>
      <c r="AL151" s="37">
        <v>0</v>
      </c>
      <c r="AM151" s="37">
        <v>1</v>
      </c>
      <c r="AN151" s="37">
        <v>8</v>
      </c>
      <c r="AO151" s="37">
        <v>12</v>
      </c>
      <c r="AP151" s="37">
        <v>19</v>
      </c>
      <c r="AQ151" s="117">
        <f t="shared" ref="AQ151" si="426">(AK151+AL151+AM151+AN151)/K151</f>
        <v>9.324009324009324E-3</v>
      </c>
      <c r="AR151" s="97">
        <f t="shared" ref="AR151" si="427">(AK151+AL151+AM151+AN151+AO151+AP151)/K151</f>
        <v>3.3411033411033408E-2</v>
      </c>
    </row>
    <row r="152" spans="3:44" x14ac:dyDescent="0.25">
      <c r="C152" s="24"/>
      <c r="D152" s="65"/>
      <c r="E152" s="65"/>
      <c r="F152" s="37" t="s">
        <v>5</v>
      </c>
      <c r="G152" s="35" t="s">
        <v>73</v>
      </c>
      <c r="H152" s="71">
        <v>6</v>
      </c>
      <c r="I152" s="97">
        <f t="shared" ref="I152" si="428">U152+AF152+AQ152</f>
        <v>0.69866666666666666</v>
      </c>
      <c r="J152" s="97">
        <f t="shared" ref="J152" si="429">V152+AG152+AR152</f>
        <v>0.81333333333333335</v>
      </c>
      <c r="K152" s="39">
        <v>375</v>
      </c>
      <c r="L152" s="40">
        <v>1</v>
      </c>
      <c r="M152" s="40">
        <v>0</v>
      </c>
      <c r="N152" s="40">
        <v>11</v>
      </c>
      <c r="O152" s="40">
        <v>48</v>
      </c>
      <c r="P152" s="40">
        <v>70</v>
      </c>
      <c r="Q152" s="40">
        <v>64</v>
      </c>
      <c r="R152" s="40">
        <v>49</v>
      </c>
      <c r="S152" s="40">
        <v>28</v>
      </c>
      <c r="T152" s="40">
        <v>15</v>
      </c>
      <c r="U152" s="117">
        <f t="shared" ref="U152" si="430">(L152+M152+N152+O152+P152+Q152+R152)/K152</f>
        <v>0.64800000000000002</v>
      </c>
      <c r="V152" s="97">
        <f t="shared" ref="V152" si="431">(L152+M152+N152+O152+P152+Q152+R152+S152+T152)/K152</f>
        <v>0.76266666666666671</v>
      </c>
      <c r="W152" s="37">
        <v>0</v>
      </c>
      <c r="X152" s="37">
        <v>0</v>
      </c>
      <c r="Y152" s="37">
        <v>0</v>
      </c>
      <c r="Z152" s="37">
        <v>0</v>
      </c>
      <c r="AA152" s="37">
        <v>0</v>
      </c>
      <c r="AB152" s="37">
        <v>0</v>
      </c>
      <c r="AC152" s="37">
        <v>0</v>
      </c>
      <c r="AD152" s="37">
        <v>0</v>
      </c>
      <c r="AE152" s="37">
        <v>0</v>
      </c>
      <c r="AF152" s="117">
        <f t="shared" ref="AF152" si="432">(W152+X152+Y152+Z152+AA152+AB152+AC152)/K152</f>
        <v>0</v>
      </c>
      <c r="AG152" s="97">
        <f t="shared" ref="AG152" si="433">(W152+X152+Y152+Z152+AA152+AB152+AC152+AD152+AE152)/K152</f>
        <v>0</v>
      </c>
      <c r="AH152" s="37">
        <v>9</v>
      </c>
      <c r="AI152" s="37">
        <v>0</v>
      </c>
      <c r="AJ152" s="37">
        <v>4</v>
      </c>
      <c r="AK152" s="37">
        <v>4</v>
      </c>
      <c r="AL152" s="37">
        <v>1</v>
      </c>
      <c r="AM152" s="37">
        <v>1</v>
      </c>
      <c r="AN152" s="37">
        <v>0</v>
      </c>
      <c r="AO152" s="37">
        <v>0</v>
      </c>
      <c r="AP152" s="37">
        <v>0</v>
      </c>
      <c r="AQ152" s="117">
        <f t="shared" ref="AQ152" si="434">(AH152+AI152+AJ152+AK152+AL152+AM152+AN152) /K152</f>
        <v>5.0666666666666665E-2</v>
      </c>
      <c r="AR152" s="97">
        <f t="shared" ref="AR152" si="435">(AH152+AI152+AJ152+AK152+AL152+AM152+AN152+AO152+AP152)/K152</f>
        <v>5.0666666666666665E-2</v>
      </c>
    </row>
    <row r="153" spans="3:44" ht="15.75" thickBot="1" x14ac:dyDescent="0.3">
      <c r="C153" s="8"/>
      <c r="D153" s="9"/>
      <c r="E153" s="9"/>
      <c r="F153" s="44"/>
      <c r="G153" s="44"/>
      <c r="H153" s="42"/>
      <c r="I153" s="98"/>
      <c r="J153" s="99"/>
      <c r="K153" s="43"/>
      <c r="L153" s="44"/>
      <c r="M153" s="44"/>
      <c r="N153" s="44"/>
      <c r="O153" s="44"/>
      <c r="P153" s="44"/>
      <c r="Q153" s="44"/>
      <c r="R153" s="44"/>
      <c r="S153" s="44"/>
      <c r="T153" s="44"/>
      <c r="U153" s="118"/>
      <c r="V153" s="103"/>
      <c r="W153" s="44"/>
      <c r="X153" s="44"/>
      <c r="Y153" s="44"/>
      <c r="Z153" s="44"/>
      <c r="AA153" s="44"/>
      <c r="AB153" s="44"/>
      <c r="AC153" s="44"/>
      <c r="AD153" s="44"/>
      <c r="AE153" s="44"/>
      <c r="AF153" s="118"/>
      <c r="AG153" s="103"/>
      <c r="AH153" s="44"/>
      <c r="AI153" s="44"/>
      <c r="AJ153" s="44"/>
      <c r="AK153" s="44"/>
      <c r="AL153" s="44"/>
      <c r="AM153" s="44"/>
      <c r="AN153" s="44"/>
      <c r="AO153" s="44"/>
      <c r="AP153" s="44"/>
      <c r="AQ153" s="118"/>
      <c r="AR153" s="103"/>
    </row>
    <row r="154" spans="3:44" x14ac:dyDescent="0.25">
      <c r="C154" s="24" t="s">
        <v>8</v>
      </c>
      <c r="D154" s="65"/>
      <c r="E154" s="65"/>
      <c r="F154" s="37" t="s">
        <v>1</v>
      </c>
      <c r="G154" s="35" t="s">
        <v>73</v>
      </c>
      <c r="H154" s="71">
        <v>1</v>
      </c>
      <c r="I154" s="97">
        <f t="shared" ref="I154" si="436">U154+AF154+AQ154</f>
        <v>0.28888888888888886</v>
      </c>
      <c r="J154" s="97">
        <f t="shared" ref="J154" si="437">V154+AG154+AR154</f>
        <v>0.64444444444444438</v>
      </c>
      <c r="K154" s="38">
        <v>45</v>
      </c>
      <c r="L154" s="37"/>
      <c r="M154" s="37"/>
      <c r="N154" s="37"/>
      <c r="O154" s="37"/>
      <c r="P154" s="37"/>
      <c r="Q154" s="37">
        <v>4</v>
      </c>
      <c r="R154" s="37">
        <v>8</v>
      </c>
      <c r="S154" s="37">
        <v>6</v>
      </c>
      <c r="T154" s="40">
        <v>1</v>
      </c>
      <c r="U154" s="117">
        <f t="shared" ref="U154" si="438">(Q154+R154)/K154</f>
        <v>0.26666666666666666</v>
      </c>
      <c r="V154" s="97">
        <f t="shared" ref="V154" si="439">(Q154+R154+S154+T154)/K154</f>
        <v>0.42222222222222222</v>
      </c>
      <c r="W154" s="37"/>
      <c r="X154" s="37"/>
      <c r="Y154" s="37"/>
      <c r="Z154" s="37"/>
      <c r="AA154" s="37"/>
      <c r="AB154" s="37">
        <v>0</v>
      </c>
      <c r="AC154" s="37">
        <v>0</v>
      </c>
      <c r="AD154" s="37">
        <v>0</v>
      </c>
      <c r="AE154" s="37">
        <v>0</v>
      </c>
      <c r="AF154" s="117">
        <f t="shared" ref="AF154" si="440">(AB154+AC154)/K154</f>
        <v>0</v>
      </c>
      <c r="AG154" s="97">
        <f t="shared" ref="AG154" si="441">(AB154+AC154+AD154+AE154)/K154</f>
        <v>0</v>
      </c>
      <c r="AH154" s="37"/>
      <c r="AI154" s="37"/>
      <c r="AJ154" s="37"/>
      <c r="AK154" s="37"/>
      <c r="AL154" s="37"/>
      <c r="AM154" s="37">
        <v>1</v>
      </c>
      <c r="AN154" s="37">
        <v>0</v>
      </c>
      <c r="AO154" s="37">
        <v>5</v>
      </c>
      <c r="AP154" s="37">
        <v>4</v>
      </c>
      <c r="AQ154" s="117">
        <f t="shared" ref="AQ154" si="442">(AM154+AN154)/K154</f>
        <v>2.2222222222222223E-2</v>
      </c>
      <c r="AR154" s="97">
        <f t="shared" ref="AR154" si="443">(AM154+AN154+AO154+AP154)/K154</f>
        <v>0.22222222222222221</v>
      </c>
    </row>
    <row r="155" spans="3:44" x14ac:dyDescent="0.25">
      <c r="C155" s="24"/>
      <c r="D155" s="65"/>
      <c r="E155" s="65"/>
      <c r="F155" s="37" t="s">
        <v>32</v>
      </c>
      <c r="G155" s="35" t="s">
        <v>73</v>
      </c>
      <c r="H155" s="71">
        <v>2</v>
      </c>
      <c r="I155" s="97">
        <f t="shared" ref="I155" si="444">U155+AF155+AQ155</f>
        <v>0.40298507462686567</v>
      </c>
      <c r="J155" s="97">
        <f t="shared" ref="J155" si="445">V155+AG155+AR155</f>
        <v>0.43283582089552236</v>
      </c>
      <c r="K155" s="38">
        <v>67</v>
      </c>
      <c r="L155" s="37"/>
      <c r="M155" s="37"/>
      <c r="N155" s="37"/>
      <c r="O155" s="37"/>
      <c r="P155" s="40">
        <v>12</v>
      </c>
      <c r="Q155" s="40">
        <v>8</v>
      </c>
      <c r="R155" s="40">
        <v>6</v>
      </c>
      <c r="S155" s="40">
        <v>1</v>
      </c>
      <c r="T155" s="40">
        <v>0</v>
      </c>
      <c r="U155" s="117">
        <f t="shared" ref="U155" si="446">(P155+Q155+R155)/K155</f>
        <v>0.38805970149253732</v>
      </c>
      <c r="V155" s="97">
        <f t="shared" ref="V155" si="447">(P155+Q155+R155+S155+T155)/K155</f>
        <v>0.40298507462686567</v>
      </c>
      <c r="W155" s="37"/>
      <c r="X155" s="37"/>
      <c r="Y155" s="37"/>
      <c r="Z155" s="37"/>
      <c r="AA155" s="37">
        <v>0</v>
      </c>
      <c r="AB155" s="37">
        <v>0</v>
      </c>
      <c r="AC155" s="37">
        <v>0</v>
      </c>
      <c r="AD155" s="37">
        <v>0</v>
      </c>
      <c r="AE155" s="37">
        <v>0</v>
      </c>
      <c r="AF155" s="117">
        <f t="shared" ref="AF155" si="448">(AA155+AB155+AC155)/K155</f>
        <v>0</v>
      </c>
      <c r="AG155" s="97">
        <f t="shared" ref="AG155" si="449">(AA155+AB155+AC155+AD155+AE155)/K155</f>
        <v>0</v>
      </c>
      <c r="AH155" s="37"/>
      <c r="AI155" s="37"/>
      <c r="AJ155" s="37"/>
      <c r="AK155" s="37"/>
      <c r="AL155" s="37">
        <v>0</v>
      </c>
      <c r="AM155" s="37">
        <v>1</v>
      </c>
      <c r="AN155" s="37">
        <v>0</v>
      </c>
      <c r="AO155" s="37">
        <v>1</v>
      </c>
      <c r="AP155" s="37">
        <v>0</v>
      </c>
      <c r="AQ155" s="117">
        <f t="shared" ref="AQ155" si="450">(AL155+AM155+AN155)/K155</f>
        <v>1.4925373134328358E-2</v>
      </c>
      <c r="AR155" s="97">
        <f t="shared" ref="AR155" si="451">(AL155+AM155+AN155+AO155+AP155)/K155</f>
        <v>2.9850746268656716E-2</v>
      </c>
    </row>
    <row r="156" spans="3:44" x14ac:dyDescent="0.25">
      <c r="C156" s="24"/>
      <c r="D156" s="65"/>
      <c r="E156" s="65"/>
      <c r="F156" s="37" t="s">
        <v>2</v>
      </c>
      <c r="G156" s="35" t="s">
        <v>73</v>
      </c>
      <c r="H156" s="71">
        <v>4</v>
      </c>
      <c r="I156" s="97">
        <f t="shared" ref="I156" si="452">U156+AF156+AQ156</f>
        <v>0.63953000419639106</v>
      </c>
      <c r="J156" s="97">
        <f>V156+AG156+AR156</f>
        <v>0.75828787242971041</v>
      </c>
      <c r="K156" s="39">
        <v>2383</v>
      </c>
      <c r="L156" s="40"/>
      <c r="M156" s="40"/>
      <c r="N156" s="37">
        <v>7</v>
      </c>
      <c r="O156" s="37">
        <v>317</v>
      </c>
      <c r="P156" s="37">
        <v>319</v>
      </c>
      <c r="Q156" s="37">
        <v>361</v>
      </c>
      <c r="R156" s="37">
        <v>377</v>
      </c>
      <c r="S156" s="37">
        <v>159</v>
      </c>
      <c r="T156" s="37">
        <v>60</v>
      </c>
      <c r="U156" s="117">
        <f t="shared" ref="U156" si="453">(N156+O156+P156+Q156+R156) /K156</f>
        <v>0.57952161141418379</v>
      </c>
      <c r="V156" s="97">
        <f t="shared" ref="V156" si="454">(N156+O156+P156+Q156+R156+S156+T156)/K156</f>
        <v>0.67142257658413762</v>
      </c>
      <c r="W156" s="37"/>
      <c r="X156" s="37"/>
      <c r="Y156" s="37">
        <v>0</v>
      </c>
      <c r="Z156" s="37">
        <v>0</v>
      </c>
      <c r="AA156" s="37">
        <v>7</v>
      </c>
      <c r="AB156" s="37">
        <v>14</v>
      </c>
      <c r="AC156" s="37">
        <v>24</v>
      </c>
      <c r="AD156" s="37">
        <v>21</v>
      </c>
      <c r="AE156" s="37">
        <v>11</v>
      </c>
      <c r="AF156" s="117">
        <f t="shared" ref="AF156" si="455">(Y156+Z156+AA156+AB156+AC156) /K156</f>
        <v>1.8883759966428871E-2</v>
      </c>
      <c r="AG156" s="97">
        <f t="shared" ref="AG156" si="456">(Y156+Z156+AA156+AB156+AC156+AD156+AE156)/K156</f>
        <v>3.2312211498111622E-2</v>
      </c>
      <c r="AH156" s="37"/>
      <c r="AI156" s="37"/>
      <c r="AJ156" s="37">
        <v>10</v>
      </c>
      <c r="AK156" s="37">
        <v>6</v>
      </c>
      <c r="AL156" s="37">
        <v>28</v>
      </c>
      <c r="AM156" s="37">
        <v>32</v>
      </c>
      <c r="AN156" s="37">
        <v>22</v>
      </c>
      <c r="AO156" s="37">
        <v>23</v>
      </c>
      <c r="AP156" s="37">
        <v>9</v>
      </c>
      <c r="AQ156" s="117">
        <f t="shared" ref="AQ156" si="457">(AJ156+AK156+AL156+AM156+AN156) /K156</f>
        <v>4.1124632815778432E-2</v>
      </c>
      <c r="AR156" s="97">
        <f t="shared" ref="AR156" si="458">(AJ156+AK156+AL156+AM156+AN156+AO156+AP156)/K156</f>
        <v>5.4553084347461187E-2</v>
      </c>
    </row>
    <row r="157" spans="3:44" x14ac:dyDescent="0.25">
      <c r="C157" s="24"/>
      <c r="D157" s="65"/>
      <c r="E157" s="65"/>
      <c r="F157" s="37" t="s">
        <v>4</v>
      </c>
      <c r="G157" s="35" t="s">
        <v>73</v>
      </c>
      <c r="H157" s="71">
        <v>3</v>
      </c>
      <c r="I157" s="97">
        <f t="shared" ref="I157" si="459">U157+AF157+AQ157</f>
        <v>0.73880597014925375</v>
      </c>
      <c r="J157" s="97">
        <f t="shared" ref="J157" si="460">V157+AG157+AR157</f>
        <v>0.85820895522388052</v>
      </c>
      <c r="K157" s="39">
        <v>134</v>
      </c>
      <c r="L157" s="40"/>
      <c r="M157" s="40"/>
      <c r="N157" s="40"/>
      <c r="O157" s="40">
        <v>0</v>
      </c>
      <c r="P157" s="40">
        <v>7</v>
      </c>
      <c r="Q157" s="40">
        <v>69</v>
      </c>
      <c r="R157" s="40">
        <v>18</v>
      </c>
      <c r="S157" s="40">
        <v>7</v>
      </c>
      <c r="T157" s="40">
        <v>5</v>
      </c>
      <c r="U157" s="117">
        <f t="shared" ref="U157" si="461">(O157+P157+Q157+R157)/K157</f>
        <v>0.70149253731343286</v>
      </c>
      <c r="V157" s="97">
        <f t="shared" ref="V157" si="462">(O157+P157+Q157+R157+S157+T157)/K157</f>
        <v>0.79104477611940294</v>
      </c>
      <c r="W157" s="37"/>
      <c r="X157" s="37"/>
      <c r="Y157" s="37"/>
      <c r="Z157" s="37">
        <v>1</v>
      </c>
      <c r="AA157" s="37">
        <v>0</v>
      </c>
      <c r="AB157" s="37">
        <v>0</v>
      </c>
      <c r="AC157" s="37">
        <v>0</v>
      </c>
      <c r="AD157" s="37">
        <v>0</v>
      </c>
      <c r="AE157" s="37">
        <v>0</v>
      </c>
      <c r="AF157" s="117">
        <f t="shared" ref="AF157" si="463">(Z157+AA157+AB157+AC157)/K157</f>
        <v>7.462686567164179E-3</v>
      </c>
      <c r="AG157" s="97">
        <f t="shared" ref="AG157" si="464">(Z157+AA157+AB157+AC157+AD157+AE157)/K157</f>
        <v>7.462686567164179E-3</v>
      </c>
      <c r="AH157" s="37"/>
      <c r="AI157" s="37"/>
      <c r="AJ157" s="37"/>
      <c r="AK157" s="37">
        <v>2</v>
      </c>
      <c r="AL157" s="37">
        <v>1</v>
      </c>
      <c r="AM157" s="37">
        <v>0</v>
      </c>
      <c r="AN157" s="37">
        <v>1</v>
      </c>
      <c r="AO157" s="37">
        <v>0</v>
      </c>
      <c r="AP157" s="37">
        <v>4</v>
      </c>
      <c r="AQ157" s="117">
        <f t="shared" ref="AQ157" si="465">(AK157+AL157+AM157+AN157)/K157</f>
        <v>2.9850746268656716E-2</v>
      </c>
      <c r="AR157" s="97">
        <f t="shared" ref="AR157" si="466">(AK157+AL157+AM157+AN157+AO157+AP157)/K157</f>
        <v>5.9701492537313432E-2</v>
      </c>
    </row>
    <row r="158" spans="3:44" x14ac:dyDescent="0.25">
      <c r="C158" s="24"/>
      <c r="D158" s="65"/>
      <c r="E158" s="65"/>
      <c r="F158" s="37" t="s">
        <v>5</v>
      </c>
      <c r="G158" s="35" t="s">
        <v>73</v>
      </c>
      <c r="H158" s="71">
        <v>6</v>
      </c>
      <c r="I158" s="97">
        <f t="shared" ref="I158" si="467">U158+AF158+AQ158</f>
        <v>0.84615384615384626</v>
      </c>
      <c r="J158" s="97">
        <f t="shared" ref="J158" si="468">V158+AG158+AR158</f>
        <v>0.92307692307692313</v>
      </c>
      <c r="K158" s="39">
        <v>13</v>
      </c>
      <c r="L158" s="40">
        <v>0</v>
      </c>
      <c r="M158" s="40">
        <v>0</v>
      </c>
      <c r="N158" s="40">
        <v>0</v>
      </c>
      <c r="O158" s="40">
        <v>5</v>
      </c>
      <c r="P158" s="40">
        <v>5</v>
      </c>
      <c r="Q158" s="40">
        <v>0</v>
      </c>
      <c r="R158" s="40">
        <v>0</v>
      </c>
      <c r="S158" s="40">
        <v>0</v>
      </c>
      <c r="T158" s="40">
        <v>1</v>
      </c>
      <c r="U158" s="117">
        <f t="shared" ref="U158" si="469">(L158+M158+N158+O158+P158+Q158+R158)/K158</f>
        <v>0.76923076923076927</v>
      </c>
      <c r="V158" s="97">
        <f t="shared" ref="V158" si="470">(L158+M158+N158+O158+P158+Q158+R158+S158+T158)/K158</f>
        <v>0.84615384615384615</v>
      </c>
      <c r="W158" s="37">
        <v>0</v>
      </c>
      <c r="X158" s="37">
        <v>0</v>
      </c>
      <c r="Y158" s="37">
        <v>0</v>
      </c>
      <c r="Z158" s="37">
        <v>0</v>
      </c>
      <c r="AA158" s="37">
        <v>0</v>
      </c>
      <c r="AB158" s="37">
        <v>0</v>
      </c>
      <c r="AC158" s="37">
        <v>0</v>
      </c>
      <c r="AD158" s="37">
        <v>0</v>
      </c>
      <c r="AE158" s="37">
        <v>0</v>
      </c>
      <c r="AF158" s="117">
        <f t="shared" ref="AF158" si="471">(W158+X158+Y158+Z158+AA158+AB158+AC158)/K158</f>
        <v>0</v>
      </c>
      <c r="AG158" s="97">
        <f t="shared" ref="AG158" si="472">(W158+X158+Y158+Z158+AA158+AB158+AC158+AD158+AE158)/K158</f>
        <v>0</v>
      </c>
      <c r="AH158" s="37">
        <v>0</v>
      </c>
      <c r="AI158" s="37">
        <v>0</v>
      </c>
      <c r="AJ158" s="37">
        <v>0</v>
      </c>
      <c r="AK158" s="37">
        <v>0</v>
      </c>
      <c r="AL158" s="37">
        <v>1</v>
      </c>
      <c r="AM158" s="37">
        <v>0</v>
      </c>
      <c r="AN158" s="37">
        <v>0</v>
      </c>
      <c r="AO158" s="37">
        <v>0</v>
      </c>
      <c r="AP158" s="37">
        <v>0</v>
      </c>
      <c r="AQ158" s="117">
        <f t="shared" ref="AQ158" si="473">(AH158+AI158+AJ158+AK158+AL158+AM158+AN158) /K158</f>
        <v>7.6923076923076927E-2</v>
      </c>
      <c r="AR158" s="97">
        <f t="shared" ref="AR158" si="474">(AH158+AI158+AJ158+AK158+AL158+AM158+AN158+AO158+AP158)/K158</f>
        <v>7.6923076923076927E-2</v>
      </c>
    </row>
    <row r="159" spans="3:44" ht="15.75" thickBot="1" x14ac:dyDescent="0.3">
      <c r="C159" s="8"/>
      <c r="D159" s="8"/>
      <c r="E159" s="8"/>
      <c r="F159" s="44"/>
      <c r="G159" s="44"/>
      <c r="H159" s="42"/>
      <c r="I159" s="98"/>
      <c r="J159" s="98"/>
      <c r="K159" s="43"/>
      <c r="L159" s="44"/>
      <c r="M159" s="44"/>
      <c r="N159" s="44"/>
      <c r="O159" s="44"/>
      <c r="P159" s="44"/>
      <c r="Q159" s="44"/>
      <c r="R159" s="44"/>
      <c r="S159" s="44"/>
      <c r="T159" s="44"/>
      <c r="U159" s="118"/>
      <c r="V159" s="103"/>
      <c r="W159" s="44"/>
      <c r="X159" s="44"/>
      <c r="Y159" s="44"/>
      <c r="Z159" s="44"/>
      <c r="AA159" s="44"/>
      <c r="AB159" s="44"/>
      <c r="AC159" s="44"/>
      <c r="AD159" s="44"/>
      <c r="AE159" s="44"/>
      <c r="AF159" s="118"/>
      <c r="AG159" s="103"/>
      <c r="AH159" s="44"/>
      <c r="AI159" s="44"/>
      <c r="AJ159" s="44"/>
      <c r="AK159" s="44"/>
      <c r="AL159" s="44"/>
      <c r="AM159" s="44"/>
      <c r="AN159" s="44"/>
      <c r="AO159" s="44"/>
      <c r="AP159" s="44"/>
      <c r="AQ159" s="118"/>
      <c r="AR159" s="103"/>
    </row>
    <row r="161" spans="3:3" x14ac:dyDescent="0.25">
      <c r="C161" s="84" t="s">
        <v>119</v>
      </c>
    </row>
  </sheetData>
  <mergeCells count="1">
    <mergeCell ref="C9:E9"/>
  </mergeCells>
  <pageMargins left="0.25" right="0.25" top="0.75" bottom="0.75" header="0.3" footer="0.3"/>
  <pageSetup paperSize="5" scale="35" fitToHeight="0" orientation="landscape" r:id="rId1"/>
  <headerFooter>
    <oddFooter>&amp;L&amp;1#&amp;"Calibri"&amp;11&amp;K000000Classification: Protected 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61"/>
  <sheetViews>
    <sheetView zoomScaleNormal="100" workbookViewId="0">
      <pane xSplit="11" ySplit="9" topLeftCell="AD154" activePane="bottomRight" state="frozen"/>
      <selection activeCell="AU168" sqref="AU168"/>
      <selection pane="topRight" activeCell="AU168" sqref="AU168"/>
      <selection pane="bottomLeft" activeCell="AU168" sqref="AU168"/>
      <selection pane="bottomRight" activeCell="AE174" sqref="AE174"/>
    </sheetView>
  </sheetViews>
  <sheetFormatPr defaultRowHeight="15" x14ac:dyDescent="0.25"/>
  <cols>
    <col min="1" max="2" width="0" hidden="1" customWidth="1"/>
    <col min="3" max="3" width="9.140625" style="3"/>
    <col min="5" max="5" width="12.42578125" customWidth="1"/>
    <col min="6" max="7" width="18.5703125" customWidth="1"/>
    <col min="9" max="10" width="13.140625" style="92"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93"/>
      <c r="W7" s="1"/>
      <c r="X7" s="1"/>
      <c r="Y7" s="1"/>
      <c r="Z7" s="1"/>
      <c r="AA7" s="1"/>
      <c r="AB7" s="1"/>
      <c r="AC7" s="1"/>
      <c r="AD7" s="18"/>
      <c r="AE7" s="18"/>
      <c r="AF7" s="127"/>
      <c r="AG7" s="100"/>
    </row>
    <row r="8" spans="2:49" s="3" customFormat="1" ht="43.5" customHeight="1" thickBot="1" x14ac:dyDescent="0.3">
      <c r="B8" s="14"/>
      <c r="C8" s="7"/>
      <c r="D8" s="7"/>
      <c r="E8" s="7"/>
      <c r="F8" s="7"/>
      <c r="G8" s="7"/>
      <c r="H8" s="7"/>
      <c r="I8" s="94"/>
      <c r="J8" s="94"/>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95" t="s">
        <v>52</v>
      </c>
      <c r="K9" s="30" t="s">
        <v>53</v>
      </c>
      <c r="L9" s="31" t="s">
        <v>70</v>
      </c>
      <c r="M9" s="31" t="s">
        <v>33</v>
      </c>
      <c r="N9" s="31" t="s">
        <v>34</v>
      </c>
      <c r="O9" s="31" t="s">
        <v>35</v>
      </c>
      <c r="P9" s="31" t="s">
        <v>39</v>
      </c>
      <c r="Q9" s="31" t="s">
        <v>36</v>
      </c>
      <c r="R9" s="31" t="s">
        <v>37</v>
      </c>
      <c r="S9" s="31" t="s">
        <v>43</v>
      </c>
      <c r="T9" s="119" t="s">
        <v>40</v>
      </c>
      <c r="U9" s="122" t="s">
        <v>54</v>
      </c>
      <c r="V9" s="102" t="s">
        <v>55</v>
      </c>
      <c r="W9" s="31" t="s">
        <v>70</v>
      </c>
      <c r="X9" s="31" t="s">
        <v>33</v>
      </c>
      <c r="Y9" s="31" t="s">
        <v>34</v>
      </c>
      <c r="Z9" s="31" t="s">
        <v>35</v>
      </c>
      <c r="AA9" s="31" t="s">
        <v>39</v>
      </c>
      <c r="AB9" s="31" t="s">
        <v>36</v>
      </c>
      <c r="AC9" s="31" t="s">
        <v>37</v>
      </c>
      <c r="AD9" s="31" t="s">
        <v>43</v>
      </c>
      <c r="AE9" s="119" t="s">
        <v>40</v>
      </c>
      <c r="AF9" s="122" t="s">
        <v>56</v>
      </c>
      <c r="AG9" s="102" t="s">
        <v>57</v>
      </c>
      <c r="AH9" s="31" t="s">
        <v>70</v>
      </c>
      <c r="AI9" s="31" t="s">
        <v>33</v>
      </c>
      <c r="AJ9" s="31" t="s">
        <v>34</v>
      </c>
      <c r="AK9" s="31" t="s">
        <v>35</v>
      </c>
      <c r="AL9" s="31" t="s">
        <v>39</v>
      </c>
      <c r="AM9" s="31" t="s">
        <v>36</v>
      </c>
      <c r="AN9" s="31" t="s">
        <v>37</v>
      </c>
      <c r="AO9" s="31" t="s">
        <v>43</v>
      </c>
      <c r="AP9" s="119" t="s">
        <v>40</v>
      </c>
      <c r="AQ9" s="122" t="s">
        <v>58</v>
      </c>
      <c r="AR9" s="102" t="s">
        <v>59</v>
      </c>
      <c r="AS9" s="17"/>
      <c r="AT9" s="17"/>
      <c r="AU9" s="17"/>
      <c r="AV9" s="17"/>
      <c r="AW9" s="17"/>
    </row>
    <row r="10" spans="2:49" x14ac:dyDescent="0.25">
      <c r="B10" s="16"/>
      <c r="C10" s="5" t="s">
        <v>65</v>
      </c>
      <c r="D10" s="6"/>
      <c r="E10" s="6"/>
      <c r="F10" s="46" t="s">
        <v>1</v>
      </c>
      <c r="G10" s="35" t="s">
        <v>73</v>
      </c>
      <c r="H10" s="47">
        <v>1</v>
      </c>
      <c r="I10" s="106" t="s">
        <v>28</v>
      </c>
      <c r="J10" s="106" t="s">
        <v>28</v>
      </c>
      <c r="K10" s="48" t="s">
        <v>30</v>
      </c>
      <c r="L10" s="49"/>
      <c r="M10" s="49"/>
      <c r="N10" s="49"/>
      <c r="O10" s="49"/>
      <c r="P10" s="49"/>
      <c r="Q10" s="49"/>
      <c r="R10" s="49"/>
      <c r="S10" s="49"/>
      <c r="T10" s="60"/>
      <c r="U10" s="123"/>
      <c r="V10" s="107"/>
      <c r="W10" s="49"/>
      <c r="X10" s="49"/>
      <c r="Y10" s="49"/>
      <c r="Z10" s="49"/>
      <c r="AA10" s="49"/>
      <c r="AB10" s="49"/>
      <c r="AC10" s="49"/>
      <c r="AD10" s="49"/>
      <c r="AE10" s="60"/>
      <c r="AF10" s="123"/>
      <c r="AG10" s="107"/>
      <c r="AH10" s="49"/>
      <c r="AI10" s="49"/>
      <c r="AJ10" s="49"/>
      <c r="AK10" s="49"/>
      <c r="AL10" s="49"/>
      <c r="AM10" s="49"/>
      <c r="AN10" s="49"/>
      <c r="AO10" s="49"/>
      <c r="AP10" s="49"/>
      <c r="AQ10" s="123"/>
      <c r="AR10" s="107"/>
    </row>
    <row r="11" spans="2:49" x14ac:dyDescent="0.25">
      <c r="B11" s="16"/>
      <c r="C11" s="5" t="s">
        <v>66</v>
      </c>
      <c r="D11" s="6"/>
      <c r="E11" s="6"/>
      <c r="F11" s="46" t="s">
        <v>32</v>
      </c>
      <c r="G11" s="35" t="s">
        <v>73</v>
      </c>
      <c r="H11" s="47">
        <v>2</v>
      </c>
      <c r="I11" s="106" t="s">
        <v>28</v>
      </c>
      <c r="J11" s="106" t="s">
        <v>28</v>
      </c>
      <c r="K11" s="48" t="s">
        <v>29</v>
      </c>
      <c r="L11" s="49"/>
      <c r="M11" s="49"/>
      <c r="N11" s="49"/>
      <c r="O11" s="49"/>
      <c r="P11" s="49"/>
      <c r="Q11" s="49"/>
      <c r="R11" s="49"/>
      <c r="S11" s="49"/>
      <c r="T11" s="49"/>
      <c r="U11" s="123"/>
      <c r="V11" s="107"/>
      <c r="W11" s="49"/>
      <c r="X11" s="49"/>
      <c r="Y11" s="49"/>
      <c r="Z11" s="49"/>
      <c r="AA11" s="49"/>
      <c r="AB11" s="49"/>
      <c r="AC11" s="49"/>
      <c r="AD11" s="49"/>
      <c r="AE11" s="49"/>
      <c r="AF11" s="123"/>
      <c r="AG11" s="107"/>
      <c r="AH11" s="49"/>
      <c r="AI11" s="49"/>
      <c r="AJ11" s="49"/>
      <c r="AK11" s="49"/>
      <c r="AL11" s="49"/>
      <c r="AM11" s="49"/>
      <c r="AN11" s="49"/>
      <c r="AO11" s="49"/>
      <c r="AP11" s="49"/>
      <c r="AQ11" s="123"/>
      <c r="AR11" s="107"/>
    </row>
    <row r="12" spans="2:49" x14ac:dyDescent="0.25">
      <c r="B12" s="16"/>
      <c r="C12" s="5"/>
      <c r="D12" s="6"/>
      <c r="E12" s="6"/>
      <c r="F12" s="46" t="s">
        <v>2</v>
      </c>
      <c r="G12" s="35" t="s">
        <v>73</v>
      </c>
      <c r="H12" s="47">
        <v>4</v>
      </c>
      <c r="I12" s="107">
        <f t="shared" ref="I12" si="0">U12+AF12+AQ12</f>
        <v>0.52051282051282055</v>
      </c>
      <c r="J12" s="107">
        <f>V12+AG12+AR12</f>
        <v>0.60000000000000009</v>
      </c>
      <c r="K12" s="48">
        <v>390</v>
      </c>
      <c r="L12" s="49"/>
      <c r="M12" s="49"/>
      <c r="N12" s="49">
        <v>0</v>
      </c>
      <c r="O12" s="49">
        <v>4</v>
      </c>
      <c r="P12" s="49">
        <v>17</v>
      </c>
      <c r="Q12" s="49">
        <v>107</v>
      </c>
      <c r="R12" s="49">
        <v>53</v>
      </c>
      <c r="S12" s="49">
        <v>15</v>
      </c>
      <c r="T12" s="49">
        <v>7</v>
      </c>
      <c r="U12" s="123">
        <f t="shared" ref="U12" si="1">(N12+O12+P12+Q12+R12) /K12</f>
        <v>0.46410256410256412</v>
      </c>
      <c r="V12" s="107">
        <f t="shared" ref="V12" si="2">(N12+O12+P12+Q12+R12+S12+T12)/K12</f>
        <v>0.52051282051282055</v>
      </c>
      <c r="W12" s="49"/>
      <c r="X12" s="49"/>
      <c r="Y12" s="49">
        <v>0</v>
      </c>
      <c r="Z12" s="49">
        <v>0</v>
      </c>
      <c r="AA12" s="49">
        <v>0</v>
      </c>
      <c r="AB12" s="49">
        <v>0</v>
      </c>
      <c r="AC12" s="49">
        <v>5</v>
      </c>
      <c r="AD12" s="49">
        <v>1</v>
      </c>
      <c r="AE12" s="49">
        <v>1</v>
      </c>
      <c r="AF12" s="123">
        <f t="shared" ref="AF12" si="3">(Y12+Z12+AA12+AB12+AC12) /K12</f>
        <v>1.282051282051282E-2</v>
      </c>
      <c r="AG12" s="107">
        <f t="shared" ref="AG12" si="4">(Y12+Z12+AA12+AB12+AC12+AD12+AE12)/K12</f>
        <v>1.7948717948717947E-2</v>
      </c>
      <c r="AH12" s="49"/>
      <c r="AI12" s="49"/>
      <c r="AJ12" s="49">
        <v>0</v>
      </c>
      <c r="AK12" s="49">
        <v>2</v>
      </c>
      <c r="AL12" s="49">
        <v>3</v>
      </c>
      <c r="AM12" s="49">
        <v>5</v>
      </c>
      <c r="AN12" s="49">
        <v>7</v>
      </c>
      <c r="AO12" s="49">
        <v>3</v>
      </c>
      <c r="AP12" s="49">
        <v>4</v>
      </c>
      <c r="AQ12" s="123">
        <f t="shared" ref="AQ12" si="5">(AJ12+AK12+AL12+AM12+AN12) /K12</f>
        <v>4.3589743589743588E-2</v>
      </c>
      <c r="AR12" s="107">
        <f t="shared" ref="AR12" si="6">(AJ12+AK12+AL12+AM12+AN12+AO12+AP12)/K12</f>
        <v>6.1538461538461542E-2</v>
      </c>
    </row>
    <row r="13" spans="2:49" x14ac:dyDescent="0.25">
      <c r="B13" s="16"/>
      <c r="C13" s="5"/>
      <c r="D13" s="6"/>
      <c r="E13" s="6"/>
      <c r="F13" s="46" t="s">
        <v>4</v>
      </c>
      <c r="G13" s="35" t="s">
        <v>73</v>
      </c>
      <c r="H13" s="47">
        <v>3</v>
      </c>
      <c r="I13" s="106" t="s">
        <v>28</v>
      </c>
      <c r="J13" s="106" t="s">
        <v>28</v>
      </c>
      <c r="K13" s="48" t="s">
        <v>29</v>
      </c>
      <c r="L13" s="49"/>
      <c r="M13" s="49"/>
      <c r="N13" s="49"/>
      <c r="O13" s="49"/>
      <c r="P13" s="49"/>
      <c r="Q13" s="49"/>
      <c r="R13" s="49"/>
      <c r="S13" s="49"/>
      <c r="T13" s="49"/>
      <c r="U13" s="123"/>
      <c r="V13" s="107"/>
      <c r="W13" s="49"/>
      <c r="X13" s="49"/>
      <c r="Y13" s="49"/>
      <c r="Z13" s="49"/>
      <c r="AA13" s="49"/>
      <c r="AB13" s="49"/>
      <c r="AC13" s="49"/>
      <c r="AD13" s="49"/>
      <c r="AE13" s="49"/>
      <c r="AF13" s="123"/>
      <c r="AG13" s="107"/>
      <c r="AH13" s="49"/>
      <c r="AI13" s="49"/>
      <c r="AJ13" s="49"/>
      <c r="AK13" s="49"/>
      <c r="AL13" s="49"/>
      <c r="AM13" s="49"/>
      <c r="AN13" s="49"/>
      <c r="AO13" s="49"/>
      <c r="AP13" s="49"/>
      <c r="AQ13" s="123"/>
      <c r="AR13" s="107"/>
    </row>
    <row r="14" spans="2:49" x14ac:dyDescent="0.25">
      <c r="B14" s="16"/>
      <c r="C14" s="5"/>
      <c r="D14" s="6"/>
      <c r="E14" s="6"/>
      <c r="F14" s="46" t="s">
        <v>5</v>
      </c>
      <c r="G14" s="35" t="s">
        <v>73</v>
      </c>
      <c r="H14" s="47">
        <v>6</v>
      </c>
      <c r="I14" s="106" t="s">
        <v>28</v>
      </c>
      <c r="J14" s="106" t="s">
        <v>28</v>
      </c>
      <c r="K14" s="48" t="s">
        <v>29</v>
      </c>
      <c r="L14" s="49"/>
      <c r="M14" s="49"/>
      <c r="N14" s="49"/>
      <c r="O14" s="49"/>
      <c r="P14" s="49"/>
      <c r="Q14" s="49"/>
      <c r="R14" s="49"/>
      <c r="S14" s="49"/>
      <c r="T14" s="49"/>
      <c r="U14" s="123"/>
      <c r="V14" s="107"/>
      <c r="W14" s="49"/>
      <c r="X14" s="49"/>
      <c r="Y14" s="49"/>
      <c r="Z14" s="49"/>
      <c r="AA14" s="49"/>
      <c r="AB14" s="49"/>
      <c r="AC14" s="49"/>
      <c r="AD14" s="49"/>
      <c r="AE14" s="49"/>
      <c r="AF14" s="123"/>
      <c r="AG14" s="107"/>
      <c r="AH14" s="49"/>
      <c r="AI14" s="49"/>
      <c r="AJ14" s="49"/>
      <c r="AK14" s="49"/>
      <c r="AL14" s="49"/>
      <c r="AM14" s="49"/>
      <c r="AN14" s="49"/>
      <c r="AO14" s="49"/>
      <c r="AP14" s="49"/>
      <c r="AQ14" s="123"/>
      <c r="AR14" s="107"/>
    </row>
    <row r="15" spans="2:49" s="10" customFormat="1" ht="15.75" thickBot="1" x14ac:dyDescent="0.3">
      <c r="B15" s="15"/>
      <c r="C15" s="8"/>
      <c r="D15" s="9"/>
      <c r="E15" s="9"/>
      <c r="F15" s="50"/>
      <c r="G15" s="44"/>
      <c r="H15" s="51"/>
      <c r="I15" s="108"/>
      <c r="J15" s="108"/>
      <c r="K15" s="52"/>
      <c r="L15" s="50"/>
      <c r="M15" s="50"/>
      <c r="N15" s="50"/>
      <c r="O15" s="50"/>
      <c r="P15" s="50"/>
      <c r="Q15" s="50"/>
      <c r="R15" s="50"/>
      <c r="S15" s="50"/>
      <c r="T15" s="50"/>
      <c r="U15" s="124"/>
      <c r="V15" s="110"/>
      <c r="W15" s="50"/>
      <c r="X15" s="50"/>
      <c r="Y15" s="50"/>
      <c r="Z15" s="50"/>
      <c r="AA15" s="50"/>
      <c r="AB15" s="50"/>
      <c r="AC15" s="50"/>
      <c r="AD15" s="50"/>
      <c r="AE15" s="50"/>
      <c r="AF15" s="124"/>
      <c r="AG15" s="110"/>
      <c r="AH15" s="50"/>
      <c r="AI15" s="50"/>
      <c r="AJ15" s="50"/>
      <c r="AK15" s="50"/>
      <c r="AL15" s="50"/>
      <c r="AM15" s="50"/>
      <c r="AN15" s="50"/>
      <c r="AO15" s="50"/>
      <c r="AP15" s="50"/>
      <c r="AQ15" s="124"/>
      <c r="AR15" s="110"/>
      <c r="AS15" s="17"/>
      <c r="AT15" s="17"/>
      <c r="AU15" s="17"/>
      <c r="AV15" s="17"/>
      <c r="AW15" s="17"/>
    </row>
    <row r="16" spans="2:49" x14ac:dyDescent="0.25">
      <c r="B16" s="16"/>
      <c r="C16" s="5" t="s">
        <v>9</v>
      </c>
      <c r="D16" s="6"/>
      <c r="E16" s="6"/>
      <c r="F16" s="46" t="s">
        <v>1</v>
      </c>
      <c r="G16" s="35" t="s">
        <v>73</v>
      </c>
      <c r="H16" s="47">
        <v>1</v>
      </c>
      <c r="I16" s="106" t="s">
        <v>28</v>
      </c>
      <c r="J16" s="106" t="s">
        <v>28</v>
      </c>
      <c r="K16" s="48" t="s">
        <v>29</v>
      </c>
      <c r="L16" s="49"/>
      <c r="M16" s="49"/>
      <c r="N16" s="49"/>
      <c r="O16" s="49"/>
      <c r="P16" s="49"/>
      <c r="Q16" s="49"/>
      <c r="R16" s="49"/>
      <c r="S16" s="49"/>
      <c r="T16" s="49"/>
      <c r="U16" s="123"/>
      <c r="V16" s="107"/>
      <c r="W16" s="49"/>
      <c r="X16" s="49"/>
      <c r="Y16" s="49"/>
      <c r="Z16" s="49"/>
      <c r="AA16" s="49"/>
      <c r="AB16" s="49"/>
      <c r="AC16" s="49"/>
      <c r="AD16" s="49"/>
      <c r="AE16" s="49"/>
      <c r="AF16" s="123"/>
      <c r="AG16" s="107"/>
      <c r="AH16" s="49"/>
      <c r="AI16" s="49"/>
      <c r="AJ16" s="49"/>
      <c r="AK16" s="49"/>
      <c r="AL16" s="49"/>
      <c r="AM16" s="49"/>
      <c r="AN16" s="49"/>
      <c r="AO16" s="49"/>
      <c r="AP16" s="49"/>
      <c r="AQ16" s="123"/>
      <c r="AR16" s="107"/>
    </row>
    <row r="17" spans="2:49" x14ac:dyDescent="0.25">
      <c r="B17" s="16"/>
      <c r="C17" s="5"/>
      <c r="D17" s="6"/>
      <c r="E17" s="6"/>
      <c r="F17" s="46" t="s">
        <v>32</v>
      </c>
      <c r="G17" s="35" t="s">
        <v>73</v>
      </c>
      <c r="H17" s="47">
        <v>2</v>
      </c>
      <c r="I17" s="106" t="s">
        <v>28</v>
      </c>
      <c r="J17" s="106" t="s">
        <v>28</v>
      </c>
      <c r="K17" s="48" t="s">
        <v>29</v>
      </c>
      <c r="L17" s="49"/>
      <c r="M17" s="49"/>
      <c r="N17" s="49"/>
      <c r="O17" s="49"/>
      <c r="P17" s="49"/>
      <c r="Q17" s="49"/>
      <c r="R17" s="49"/>
      <c r="S17" s="49"/>
      <c r="T17" s="49"/>
      <c r="U17" s="123"/>
      <c r="V17" s="107"/>
      <c r="W17" s="49"/>
      <c r="X17" s="49"/>
      <c r="Y17" s="49"/>
      <c r="Z17" s="49"/>
      <c r="AA17" s="49"/>
      <c r="AB17" s="49"/>
      <c r="AC17" s="49"/>
      <c r="AD17" s="49"/>
      <c r="AE17" s="49"/>
      <c r="AF17" s="123"/>
      <c r="AG17" s="107"/>
      <c r="AH17" s="49"/>
      <c r="AI17" s="49"/>
      <c r="AJ17" s="49"/>
      <c r="AK17" s="49"/>
      <c r="AL17" s="49"/>
      <c r="AM17" s="49"/>
      <c r="AN17" s="49"/>
      <c r="AO17" s="49"/>
      <c r="AP17" s="49"/>
      <c r="AQ17" s="123"/>
      <c r="AR17" s="107"/>
    </row>
    <row r="18" spans="2:49" x14ac:dyDescent="0.25">
      <c r="B18" s="16"/>
      <c r="C18" s="5"/>
      <c r="D18" s="6"/>
      <c r="E18" s="6"/>
      <c r="F18" s="46" t="s">
        <v>2</v>
      </c>
      <c r="G18" s="35" t="s">
        <v>73</v>
      </c>
      <c r="H18" s="47">
        <v>4</v>
      </c>
      <c r="I18" s="107">
        <f t="shared" ref="I18" si="7">U18+AF18+AQ18</f>
        <v>0.50961538461538458</v>
      </c>
      <c r="J18" s="107">
        <f>V18+AG18+AR18</f>
        <v>0.64423076923076927</v>
      </c>
      <c r="K18" s="48">
        <v>104</v>
      </c>
      <c r="L18" s="49"/>
      <c r="M18" s="49"/>
      <c r="N18" s="49">
        <v>4</v>
      </c>
      <c r="O18" s="49">
        <v>4</v>
      </c>
      <c r="P18" s="49">
        <v>8</v>
      </c>
      <c r="Q18" s="49">
        <v>19</v>
      </c>
      <c r="R18" s="49">
        <v>17</v>
      </c>
      <c r="S18" s="49">
        <v>5</v>
      </c>
      <c r="T18" s="49">
        <v>1</v>
      </c>
      <c r="U18" s="123">
        <f t="shared" ref="U18" si="8">(N18+O18+P18+Q18+R18) /K18</f>
        <v>0.5</v>
      </c>
      <c r="V18" s="107">
        <f t="shared" ref="V18" si="9">(N18+O18+P18+Q18+R18+S18+T18)/K18</f>
        <v>0.55769230769230771</v>
      </c>
      <c r="W18" s="49"/>
      <c r="X18" s="49"/>
      <c r="Y18" s="49">
        <v>0</v>
      </c>
      <c r="Z18" s="49">
        <v>0</v>
      </c>
      <c r="AA18" s="49">
        <v>0</v>
      </c>
      <c r="AB18" s="49">
        <v>0</v>
      </c>
      <c r="AC18" s="49">
        <v>0</v>
      </c>
      <c r="AD18" s="49">
        <v>5</v>
      </c>
      <c r="AE18" s="49">
        <v>2</v>
      </c>
      <c r="AF18" s="123">
        <f t="shared" ref="AF18" si="10">(Y18+Z18+AA18+AB18+AC18) /K18</f>
        <v>0</v>
      </c>
      <c r="AG18" s="107">
        <f t="shared" ref="AG18" si="11">(Y18+Z18+AA18+AB18+AC18+AD18+AE18)/K18</f>
        <v>6.7307692307692304E-2</v>
      </c>
      <c r="AH18" s="49"/>
      <c r="AI18" s="49"/>
      <c r="AJ18" s="49">
        <v>0</v>
      </c>
      <c r="AK18" s="49">
        <v>0</v>
      </c>
      <c r="AL18" s="49">
        <v>0</v>
      </c>
      <c r="AM18" s="49">
        <v>1</v>
      </c>
      <c r="AN18" s="49">
        <v>0</v>
      </c>
      <c r="AO18" s="49">
        <v>1</v>
      </c>
      <c r="AP18" s="49">
        <v>0</v>
      </c>
      <c r="AQ18" s="123">
        <f t="shared" ref="AQ18" si="12">(AJ18+AK18+AL18+AM18+AN18) /K18</f>
        <v>9.6153846153846159E-3</v>
      </c>
      <c r="AR18" s="107">
        <f t="shared" ref="AR18" si="13">(AJ18+AK18+AL18+AM18+AN18+AO18+AP18)/K18</f>
        <v>1.9230769230769232E-2</v>
      </c>
    </row>
    <row r="19" spans="2:49" x14ac:dyDescent="0.25">
      <c r="B19" s="16"/>
      <c r="C19" s="5"/>
      <c r="D19" s="6"/>
      <c r="E19" s="6"/>
      <c r="F19" s="46" t="s">
        <v>4</v>
      </c>
      <c r="G19" s="35" t="s">
        <v>73</v>
      </c>
      <c r="H19" s="47">
        <v>3</v>
      </c>
      <c r="I19" s="106" t="s">
        <v>28</v>
      </c>
      <c r="J19" s="106" t="s">
        <v>28</v>
      </c>
      <c r="K19" s="53" t="s">
        <v>29</v>
      </c>
      <c r="L19" s="49"/>
      <c r="M19" s="49"/>
      <c r="N19" s="49"/>
      <c r="O19" s="49"/>
      <c r="P19" s="49"/>
      <c r="Q19" s="49"/>
      <c r="R19" s="49"/>
      <c r="S19" s="49"/>
      <c r="T19" s="49"/>
      <c r="U19" s="123"/>
      <c r="V19" s="107"/>
      <c r="W19" s="49"/>
      <c r="X19" s="49"/>
      <c r="Y19" s="49"/>
      <c r="Z19" s="49"/>
      <c r="AA19" s="49"/>
      <c r="AB19" s="49"/>
      <c r="AC19" s="49"/>
      <c r="AD19" s="49"/>
      <c r="AE19" s="49"/>
      <c r="AF19" s="123"/>
      <c r="AG19" s="107"/>
      <c r="AH19" s="49"/>
      <c r="AI19" s="49"/>
      <c r="AJ19" s="49"/>
      <c r="AK19" s="49"/>
      <c r="AL19" s="49"/>
      <c r="AM19" s="49"/>
      <c r="AN19" s="49"/>
      <c r="AO19" s="49"/>
      <c r="AP19" s="49"/>
      <c r="AQ19" s="123"/>
      <c r="AR19" s="107"/>
    </row>
    <row r="20" spans="2:49" x14ac:dyDescent="0.25">
      <c r="B20" s="16"/>
      <c r="C20" s="5"/>
      <c r="D20" s="6"/>
      <c r="E20" s="6"/>
      <c r="F20" s="46" t="s">
        <v>5</v>
      </c>
      <c r="G20" s="35" t="s">
        <v>73</v>
      </c>
      <c r="H20" s="47">
        <v>6</v>
      </c>
      <c r="I20" s="106" t="s">
        <v>28</v>
      </c>
      <c r="J20" s="106" t="s">
        <v>28</v>
      </c>
      <c r="K20" s="53" t="s">
        <v>29</v>
      </c>
      <c r="L20" s="49"/>
      <c r="M20" s="49"/>
      <c r="N20" s="49"/>
      <c r="O20" s="49"/>
      <c r="P20" s="49"/>
      <c r="Q20" s="49"/>
      <c r="R20" s="49"/>
      <c r="S20" s="49"/>
      <c r="T20" s="49"/>
      <c r="U20" s="123"/>
      <c r="V20" s="107"/>
      <c r="W20" s="49"/>
      <c r="X20" s="49"/>
      <c r="Y20" s="49"/>
      <c r="Z20" s="49"/>
      <c r="AA20" s="49"/>
      <c r="AB20" s="49"/>
      <c r="AC20" s="49"/>
      <c r="AD20" s="49"/>
      <c r="AE20" s="49"/>
      <c r="AF20" s="123"/>
      <c r="AG20" s="107"/>
      <c r="AH20" s="49"/>
      <c r="AI20" s="49"/>
      <c r="AJ20" s="49"/>
      <c r="AK20" s="49"/>
      <c r="AL20" s="49"/>
      <c r="AM20" s="49"/>
      <c r="AN20" s="49"/>
      <c r="AO20" s="49"/>
      <c r="AP20" s="49"/>
      <c r="AQ20" s="123"/>
      <c r="AR20" s="107"/>
    </row>
    <row r="21" spans="2:49" s="10" customFormat="1" ht="15.75" thickBot="1" x14ac:dyDescent="0.3">
      <c r="B21" s="15"/>
      <c r="C21" s="8"/>
      <c r="D21" s="9"/>
      <c r="E21" s="9"/>
      <c r="F21" s="50"/>
      <c r="G21" s="44"/>
      <c r="H21" s="51"/>
      <c r="I21" s="108"/>
      <c r="J21" s="108"/>
      <c r="K21" s="52"/>
      <c r="L21" s="50"/>
      <c r="M21" s="50"/>
      <c r="N21" s="50"/>
      <c r="O21" s="50"/>
      <c r="P21" s="50"/>
      <c r="Q21" s="50"/>
      <c r="R21" s="50"/>
      <c r="S21" s="50"/>
      <c r="T21" s="50"/>
      <c r="U21" s="124"/>
      <c r="V21" s="110"/>
      <c r="W21" s="50"/>
      <c r="X21" s="50"/>
      <c r="Y21" s="50"/>
      <c r="Z21" s="50"/>
      <c r="AA21" s="50"/>
      <c r="AB21" s="50"/>
      <c r="AC21" s="50"/>
      <c r="AD21" s="50"/>
      <c r="AE21" s="50"/>
      <c r="AF21" s="124"/>
      <c r="AG21" s="110"/>
      <c r="AH21" s="50"/>
      <c r="AI21" s="50"/>
      <c r="AJ21" s="50"/>
      <c r="AK21" s="50"/>
      <c r="AL21" s="50"/>
      <c r="AM21" s="50"/>
      <c r="AN21" s="50"/>
      <c r="AO21" s="50"/>
      <c r="AP21" s="50"/>
      <c r="AQ21" s="124"/>
      <c r="AR21" s="110"/>
      <c r="AS21" s="17"/>
      <c r="AT21" s="17"/>
      <c r="AU21" s="17"/>
      <c r="AV21" s="17"/>
      <c r="AW21" s="17"/>
    </row>
    <row r="22" spans="2:49" x14ac:dyDescent="0.25">
      <c r="B22" s="16"/>
      <c r="C22" s="5" t="s">
        <v>0</v>
      </c>
      <c r="D22" s="6"/>
      <c r="E22" s="6"/>
      <c r="F22" s="35" t="s">
        <v>1</v>
      </c>
      <c r="G22" s="35" t="s">
        <v>73</v>
      </c>
      <c r="H22" s="36">
        <v>1</v>
      </c>
      <c r="I22" s="97">
        <f t="shared" ref="I22" si="14">U22+AF22+AQ22</f>
        <v>0.21978021978021978</v>
      </c>
      <c r="J22" s="97">
        <f t="shared" ref="J22" si="15">V22+AG22+AR22</f>
        <v>0.45054945054945056</v>
      </c>
      <c r="K22" s="38">
        <v>91</v>
      </c>
      <c r="L22" s="37"/>
      <c r="M22" s="37"/>
      <c r="N22" s="37"/>
      <c r="O22" s="37"/>
      <c r="P22" s="37"/>
      <c r="Q22" s="37">
        <v>4</v>
      </c>
      <c r="R22" s="37">
        <v>16</v>
      </c>
      <c r="S22" s="37">
        <v>9</v>
      </c>
      <c r="T22" s="37">
        <v>2</v>
      </c>
      <c r="U22" s="117">
        <f t="shared" ref="U22" si="16">(Q22+R22)/K22</f>
        <v>0.21978021978021978</v>
      </c>
      <c r="V22" s="97">
        <f t="shared" ref="V22" si="17">(Q22+R22+S22+T22)/K22</f>
        <v>0.34065934065934067</v>
      </c>
      <c r="W22" s="37"/>
      <c r="X22" s="37"/>
      <c r="Y22" s="37"/>
      <c r="Z22" s="37"/>
      <c r="AA22" s="37"/>
      <c r="AB22" s="37">
        <v>0</v>
      </c>
      <c r="AC22" s="37">
        <v>0</v>
      </c>
      <c r="AD22" s="37">
        <v>0</v>
      </c>
      <c r="AE22" s="37">
        <v>0</v>
      </c>
      <c r="AF22" s="117">
        <f t="shared" ref="AF22" si="18">(AB22+AC22)/K22</f>
        <v>0</v>
      </c>
      <c r="AG22" s="97">
        <f t="shared" ref="AG22" si="19">(AB22+AC22+AD22+AE22)/K22</f>
        <v>0</v>
      </c>
      <c r="AH22" s="37"/>
      <c r="AI22" s="37"/>
      <c r="AJ22" s="37"/>
      <c r="AK22" s="37"/>
      <c r="AL22" s="37"/>
      <c r="AM22" s="37">
        <v>0</v>
      </c>
      <c r="AN22" s="37">
        <v>0</v>
      </c>
      <c r="AO22" s="37">
        <v>1</v>
      </c>
      <c r="AP22" s="37">
        <v>9</v>
      </c>
      <c r="AQ22" s="117">
        <f t="shared" ref="AQ22" si="20">(AM22+AN22)/K22</f>
        <v>0</v>
      </c>
      <c r="AR22" s="97">
        <f t="shared" ref="AR22" si="21">(AM22+AN22+AO22+AP22)/K22</f>
        <v>0.10989010989010989</v>
      </c>
    </row>
    <row r="23" spans="2:49" x14ac:dyDescent="0.25">
      <c r="B23" s="16"/>
      <c r="C23" s="5"/>
      <c r="D23" s="6"/>
      <c r="E23" s="6"/>
      <c r="F23" s="35" t="s">
        <v>32</v>
      </c>
      <c r="G23" s="35" t="s">
        <v>73</v>
      </c>
      <c r="H23" s="36">
        <v>2</v>
      </c>
      <c r="I23" s="97">
        <f t="shared" ref="I23" si="22">U23+AF23+AQ23</f>
        <v>0.88421052631578945</v>
      </c>
      <c r="J23" s="97">
        <f t="shared" ref="J23" si="23">V23+AG23+AR23</f>
        <v>0.90526315789473688</v>
      </c>
      <c r="K23" s="38">
        <v>95</v>
      </c>
      <c r="L23" s="37"/>
      <c r="M23" s="37"/>
      <c r="N23" s="37"/>
      <c r="O23" s="37"/>
      <c r="P23" s="37">
        <v>5</v>
      </c>
      <c r="Q23" s="37">
        <v>59</v>
      </c>
      <c r="R23" s="37">
        <v>20</v>
      </c>
      <c r="S23" s="37">
        <v>2</v>
      </c>
      <c r="T23" s="37">
        <v>0</v>
      </c>
      <c r="U23" s="117">
        <f t="shared" ref="U23" si="24">(P23+Q23+R23)/K23</f>
        <v>0.88421052631578945</v>
      </c>
      <c r="V23" s="97">
        <f t="shared" ref="V23" si="25">(P23+Q23+R23+S23+T23)/K23</f>
        <v>0.90526315789473688</v>
      </c>
      <c r="W23" s="37"/>
      <c r="X23" s="37"/>
      <c r="Y23" s="37"/>
      <c r="Z23" s="37"/>
      <c r="AA23" s="37">
        <v>0</v>
      </c>
      <c r="AB23" s="37">
        <v>0</v>
      </c>
      <c r="AC23" s="37">
        <v>0</v>
      </c>
      <c r="AD23" s="37">
        <v>0</v>
      </c>
      <c r="AE23" s="37">
        <v>0</v>
      </c>
      <c r="AF23" s="117">
        <f t="shared" ref="AF23" si="26">(AA23+AB23+AC23)/K23</f>
        <v>0</v>
      </c>
      <c r="AG23" s="97">
        <f t="shared" ref="AG23" si="27">(AA23+AB23+AC23+AD23+AE23)/K23</f>
        <v>0</v>
      </c>
      <c r="AH23" s="37"/>
      <c r="AI23" s="37"/>
      <c r="AJ23" s="37"/>
      <c r="AK23" s="37"/>
      <c r="AL23" s="37">
        <v>0</v>
      </c>
      <c r="AM23" s="37">
        <v>0</v>
      </c>
      <c r="AN23" s="37">
        <v>0</v>
      </c>
      <c r="AO23" s="37">
        <v>0</v>
      </c>
      <c r="AP23" s="37">
        <v>0</v>
      </c>
      <c r="AQ23" s="117">
        <f t="shared" ref="AQ23" si="28">(AL23+AM23+AN23)/K23</f>
        <v>0</v>
      </c>
      <c r="AR23" s="97">
        <f t="shared" ref="AR23" si="29">(AL23+AM23+AN23+AO23+AP23)/K23</f>
        <v>0</v>
      </c>
    </row>
    <row r="24" spans="2:49" s="23" customFormat="1" x14ac:dyDescent="0.25">
      <c r="B24" s="22"/>
      <c r="C24" s="5"/>
      <c r="D24" s="6"/>
      <c r="E24" s="6"/>
      <c r="F24" s="35" t="s">
        <v>2</v>
      </c>
      <c r="G24" s="35" t="s">
        <v>73</v>
      </c>
      <c r="H24" s="36">
        <v>4</v>
      </c>
      <c r="I24" s="97">
        <f t="shared" ref="I24" si="30">U24+AF24+AQ24</f>
        <v>0.51278772378516624</v>
      </c>
      <c r="J24" s="97">
        <f>V24+AG24+AR24</f>
        <v>0.56777493606138107</v>
      </c>
      <c r="K24" s="38">
        <v>782</v>
      </c>
      <c r="L24" s="37"/>
      <c r="M24" s="37"/>
      <c r="N24" s="37">
        <v>14</v>
      </c>
      <c r="O24" s="37">
        <v>109</v>
      </c>
      <c r="P24" s="37">
        <v>130</v>
      </c>
      <c r="Q24" s="37">
        <v>90</v>
      </c>
      <c r="R24" s="37">
        <v>39</v>
      </c>
      <c r="S24" s="37">
        <v>23</v>
      </c>
      <c r="T24" s="37">
        <v>15</v>
      </c>
      <c r="U24" s="117">
        <f t="shared" ref="U24" si="31">(N24+O24+P24+Q24+R24) /K24</f>
        <v>0.48849104859335041</v>
      </c>
      <c r="V24" s="97">
        <f t="shared" ref="V24" si="32">(N24+O24+P24+Q24+R24+S24+T24)/K24</f>
        <v>0.53708439897698212</v>
      </c>
      <c r="W24" s="37"/>
      <c r="X24" s="37"/>
      <c r="Y24" s="37">
        <v>0</v>
      </c>
      <c r="Z24" s="37">
        <v>0</v>
      </c>
      <c r="AA24" s="37">
        <v>4</v>
      </c>
      <c r="AB24" s="37">
        <v>3</v>
      </c>
      <c r="AC24" s="37">
        <v>1</v>
      </c>
      <c r="AD24" s="37">
        <v>1</v>
      </c>
      <c r="AE24" s="37">
        <v>2</v>
      </c>
      <c r="AF24" s="117">
        <f t="shared" ref="AF24" si="33">(Y24+Z24+AA24+AB24+AC24) /K24</f>
        <v>1.0230179028132993E-2</v>
      </c>
      <c r="AG24" s="97">
        <f t="shared" ref="AG24" si="34">(Y24+Z24+AA24+AB24+AC24+AD24+AE24)/K24</f>
        <v>1.4066496163682864E-2</v>
      </c>
      <c r="AH24" s="37"/>
      <c r="AI24" s="37"/>
      <c r="AJ24" s="37">
        <v>0</v>
      </c>
      <c r="AK24" s="37">
        <v>4</v>
      </c>
      <c r="AL24" s="37">
        <v>3</v>
      </c>
      <c r="AM24" s="37">
        <v>3</v>
      </c>
      <c r="AN24" s="37">
        <v>1</v>
      </c>
      <c r="AO24" s="37">
        <v>0</v>
      </c>
      <c r="AP24" s="37">
        <v>2</v>
      </c>
      <c r="AQ24" s="117">
        <f t="shared" ref="AQ24" si="35">(AJ24+AK24+AL24+AM24+AN24) /K24</f>
        <v>1.4066496163682864E-2</v>
      </c>
      <c r="AR24" s="97">
        <f t="shared" ref="AR24" si="36">(AJ24+AK24+AL24+AM24+AN24+AO24+AP24)/K24</f>
        <v>1.6624040920716114E-2</v>
      </c>
      <c r="AS24" s="33"/>
      <c r="AT24" s="33"/>
      <c r="AU24" s="33"/>
      <c r="AV24" s="33"/>
      <c r="AW24" s="33"/>
    </row>
    <row r="25" spans="2:49" s="10" customFormat="1" ht="15.75" thickBot="1" x14ac:dyDescent="0.3">
      <c r="B25" s="15"/>
      <c r="C25" s="5"/>
      <c r="D25" s="6"/>
      <c r="E25" s="6"/>
      <c r="F25" s="35" t="s">
        <v>4</v>
      </c>
      <c r="G25" s="35" t="s">
        <v>73</v>
      </c>
      <c r="H25" s="36">
        <v>3</v>
      </c>
      <c r="I25" s="97">
        <f t="shared" ref="I25" si="37">U25+AF25+AQ25</f>
        <v>0.48764044943820223</v>
      </c>
      <c r="J25" s="97">
        <f t="shared" ref="J25" si="38">V25+AG25+AR25</f>
        <v>0.69887640449438204</v>
      </c>
      <c r="K25" s="39">
        <v>445</v>
      </c>
      <c r="L25" s="37"/>
      <c r="M25" s="37"/>
      <c r="N25" s="37"/>
      <c r="O25" s="40">
        <v>3</v>
      </c>
      <c r="P25" s="40">
        <v>18</v>
      </c>
      <c r="Q25" s="40">
        <v>67</v>
      </c>
      <c r="R25" s="40">
        <v>122</v>
      </c>
      <c r="S25" s="40">
        <v>69</v>
      </c>
      <c r="T25" s="40">
        <v>23</v>
      </c>
      <c r="U25" s="117">
        <f t="shared" ref="U25" si="39">(O25+P25+Q25+R25) /K25</f>
        <v>0.47191011235955055</v>
      </c>
      <c r="V25" s="97">
        <f t="shared" ref="V25" si="40">(O25+P25+Q25+R25+S25+T25)/K25</f>
        <v>0.67865168539325837</v>
      </c>
      <c r="W25" s="37"/>
      <c r="X25" s="37"/>
      <c r="Y25" s="37"/>
      <c r="Z25" s="37">
        <v>0</v>
      </c>
      <c r="AA25" s="37">
        <v>2</v>
      </c>
      <c r="AB25" s="37">
        <v>1</v>
      </c>
      <c r="AC25" s="37">
        <v>0</v>
      </c>
      <c r="AD25" s="37">
        <v>1</v>
      </c>
      <c r="AE25" s="37">
        <v>0</v>
      </c>
      <c r="AF25" s="117">
        <f t="shared" ref="AF25" si="41">(Z25+AA25+AB25+AC25)/K25</f>
        <v>6.7415730337078653E-3</v>
      </c>
      <c r="AG25" s="97">
        <f t="shared" ref="AG25" si="42">(Z25+AA25+AB25+AC25+AD25+AE25)/K25</f>
        <v>8.988764044943821E-3</v>
      </c>
      <c r="AH25" s="37"/>
      <c r="AI25" s="37"/>
      <c r="AJ25" s="37"/>
      <c r="AK25" s="37">
        <v>2</v>
      </c>
      <c r="AL25" s="37">
        <v>0</v>
      </c>
      <c r="AM25" s="37">
        <v>2</v>
      </c>
      <c r="AN25" s="37">
        <v>0</v>
      </c>
      <c r="AO25" s="37">
        <v>1</v>
      </c>
      <c r="AP25" s="37">
        <v>0</v>
      </c>
      <c r="AQ25" s="117">
        <f t="shared" ref="AQ25" si="43">(AK25+AL25+AM25+AN25)/K25</f>
        <v>8.988764044943821E-3</v>
      </c>
      <c r="AR25" s="97">
        <f t="shared" ref="AR25" si="44">(AK25+AL25+AM25+AN25+AO25+AP25)/K25</f>
        <v>1.1235955056179775E-2</v>
      </c>
      <c r="AS25" s="17"/>
      <c r="AT25" s="17"/>
      <c r="AU25" s="17"/>
      <c r="AV25" s="17"/>
      <c r="AW25" s="17"/>
    </row>
    <row r="26" spans="2:49" s="23" customFormat="1" x14ac:dyDescent="0.25">
      <c r="B26" s="22"/>
      <c r="C26" s="5"/>
      <c r="D26" s="6"/>
      <c r="E26" s="6"/>
      <c r="F26" s="35" t="s">
        <v>5</v>
      </c>
      <c r="G26" s="35" t="s">
        <v>73</v>
      </c>
      <c r="H26" s="36">
        <v>6</v>
      </c>
      <c r="I26" s="96" t="s">
        <v>28</v>
      </c>
      <c r="J26" s="96" t="s">
        <v>28</v>
      </c>
      <c r="K26" s="39" t="s">
        <v>29</v>
      </c>
      <c r="L26" s="40"/>
      <c r="M26" s="40"/>
      <c r="N26" s="40"/>
      <c r="O26" s="40"/>
      <c r="P26" s="40"/>
      <c r="Q26" s="40"/>
      <c r="R26" s="40"/>
      <c r="S26" s="40"/>
      <c r="T26" s="40"/>
      <c r="U26" s="117"/>
      <c r="V26" s="97"/>
      <c r="W26" s="37"/>
      <c r="X26" s="37"/>
      <c r="Y26" s="37"/>
      <c r="Z26" s="37"/>
      <c r="AA26" s="37"/>
      <c r="AB26" s="37"/>
      <c r="AC26" s="37"/>
      <c r="AD26" s="37"/>
      <c r="AE26" s="37"/>
      <c r="AF26" s="117"/>
      <c r="AG26" s="97"/>
      <c r="AH26" s="37"/>
      <c r="AI26" s="37"/>
      <c r="AJ26" s="37"/>
      <c r="AK26" s="37"/>
      <c r="AL26" s="37"/>
      <c r="AM26" s="37"/>
      <c r="AN26" s="37"/>
      <c r="AO26" s="37"/>
      <c r="AP26" s="37"/>
      <c r="AQ26" s="117"/>
      <c r="AR26" s="97"/>
      <c r="AS26" s="33"/>
      <c r="AT26" s="33"/>
      <c r="AU26" s="33"/>
      <c r="AV26" s="33"/>
      <c r="AW26" s="33"/>
    </row>
    <row r="27" spans="2:49" s="23" customFormat="1" ht="15.75" thickBot="1" x14ac:dyDescent="0.3">
      <c r="B27" s="22"/>
      <c r="C27" s="8"/>
      <c r="D27" s="9"/>
      <c r="E27" s="9"/>
      <c r="F27" s="44"/>
      <c r="G27" s="44"/>
      <c r="H27" s="42"/>
      <c r="I27" s="98"/>
      <c r="J27" s="98"/>
      <c r="K27" s="43"/>
      <c r="L27" s="44"/>
      <c r="M27" s="44"/>
      <c r="N27" s="44"/>
      <c r="O27" s="44"/>
      <c r="P27" s="44"/>
      <c r="Q27" s="44"/>
      <c r="R27" s="44"/>
      <c r="S27" s="44"/>
      <c r="T27" s="44"/>
      <c r="U27" s="118"/>
      <c r="V27" s="103"/>
      <c r="W27" s="44"/>
      <c r="X27" s="44"/>
      <c r="Y27" s="44"/>
      <c r="Z27" s="44"/>
      <c r="AA27" s="44"/>
      <c r="AB27" s="44"/>
      <c r="AC27" s="44"/>
      <c r="AD27" s="44"/>
      <c r="AE27" s="44"/>
      <c r="AF27" s="118"/>
      <c r="AG27" s="103"/>
      <c r="AH27" s="44"/>
      <c r="AI27" s="44"/>
      <c r="AJ27" s="44"/>
      <c r="AK27" s="44"/>
      <c r="AL27" s="44"/>
      <c r="AM27" s="44"/>
      <c r="AN27" s="44"/>
      <c r="AO27" s="44"/>
      <c r="AP27" s="44"/>
      <c r="AQ27" s="118"/>
      <c r="AR27" s="103"/>
      <c r="AS27" s="33"/>
      <c r="AT27" s="33"/>
      <c r="AU27" s="33"/>
      <c r="AV27" s="33"/>
      <c r="AW27" s="33"/>
    </row>
    <row r="28" spans="2:49" x14ac:dyDescent="0.25">
      <c r="B28" s="16"/>
      <c r="C28" s="5" t="s">
        <v>10</v>
      </c>
      <c r="D28" s="6"/>
      <c r="E28" s="6"/>
      <c r="F28" s="35" t="s">
        <v>1</v>
      </c>
      <c r="G28" s="35" t="s">
        <v>73</v>
      </c>
      <c r="H28" s="36">
        <v>1</v>
      </c>
      <c r="I28" s="97">
        <f t="shared" ref="I28" si="45">U28+AF28+AQ28</f>
        <v>0.79268292682926833</v>
      </c>
      <c r="J28" s="97">
        <f t="shared" ref="J28" si="46">V28+AG28+AR28</f>
        <v>0.80894308943089432</v>
      </c>
      <c r="K28" s="38">
        <v>738</v>
      </c>
      <c r="L28" s="37"/>
      <c r="M28" s="37"/>
      <c r="N28" s="37"/>
      <c r="O28" s="37"/>
      <c r="P28" s="37"/>
      <c r="Q28" s="37">
        <v>378</v>
      </c>
      <c r="R28" s="37">
        <v>200</v>
      </c>
      <c r="S28" s="37">
        <v>6</v>
      </c>
      <c r="T28" s="37">
        <v>2</v>
      </c>
      <c r="U28" s="117">
        <f t="shared" ref="U28" si="47">(Q28+R28)/K28</f>
        <v>0.78319783197831983</v>
      </c>
      <c r="V28" s="97">
        <f t="shared" ref="V28" si="48">(Q28+R28+S28+T28)/K28</f>
        <v>0.79403794037940378</v>
      </c>
      <c r="W28" s="37"/>
      <c r="X28" s="37"/>
      <c r="Y28" s="37"/>
      <c r="Z28" s="37"/>
      <c r="AA28" s="37"/>
      <c r="AB28" s="37">
        <v>1</v>
      </c>
      <c r="AC28" s="37">
        <v>2</v>
      </c>
      <c r="AD28" s="37">
        <v>0</v>
      </c>
      <c r="AE28" s="37">
        <v>2</v>
      </c>
      <c r="AF28" s="117">
        <f t="shared" ref="AF28" si="49">(AB28+AC28)/K28</f>
        <v>4.0650406504065045E-3</v>
      </c>
      <c r="AG28" s="97">
        <f t="shared" ref="AG28" si="50">(AB28+AC28+AD28+AE28)/K28</f>
        <v>6.7750677506775072E-3</v>
      </c>
      <c r="AH28" s="37"/>
      <c r="AI28" s="37"/>
      <c r="AJ28" s="37"/>
      <c r="AK28" s="37"/>
      <c r="AL28" s="37"/>
      <c r="AM28" s="37">
        <v>0</v>
      </c>
      <c r="AN28" s="37">
        <v>4</v>
      </c>
      <c r="AO28" s="37">
        <v>1</v>
      </c>
      <c r="AP28" s="37">
        <v>1</v>
      </c>
      <c r="AQ28" s="117">
        <f t="shared" ref="AQ28" si="51">(AM28+AN28)/K28</f>
        <v>5.4200542005420054E-3</v>
      </c>
      <c r="AR28" s="97">
        <f t="shared" ref="AR28" si="52">(AM28+AN28+AO28+AP28)/K28</f>
        <v>8.130081300813009E-3</v>
      </c>
    </row>
    <row r="29" spans="2:49" s="10" customFormat="1" ht="15.75" thickBot="1" x14ac:dyDescent="0.3">
      <c r="B29" s="15"/>
      <c r="C29" s="5"/>
      <c r="D29" s="6"/>
      <c r="E29" s="6"/>
      <c r="F29" s="35" t="s">
        <v>32</v>
      </c>
      <c r="G29" s="35" t="s">
        <v>73</v>
      </c>
      <c r="H29" s="36">
        <v>2</v>
      </c>
      <c r="I29" s="97">
        <f t="shared" ref="I29:J29" si="53">U29+AF29+AQ29</f>
        <v>0.71223021582733814</v>
      </c>
      <c r="J29" s="97">
        <f t="shared" si="53"/>
        <v>0.74820143884892076</v>
      </c>
      <c r="K29" s="38">
        <v>556</v>
      </c>
      <c r="L29" s="37"/>
      <c r="M29" s="37"/>
      <c r="N29" s="37"/>
      <c r="O29" s="37"/>
      <c r="P29" s="37">
        <v>24</v>
      </c>
      <c r="Q29" s="37">
        <v>228</v>
      </c>
      <c r="R29" s="37">
        <v>133</v>
      </c>
      <c r="S29" s="37">
        <v>5</v>
      </c>
      <c r="T29" s="37">
        <v>1</v>
      </c>
      <c r="U29" s="117">
        <f t="shared" ref="U29" si="54">(P29+Q29+R29)/K29</f>
        <v>0.69244604316546765</v>
      </c>
      <c r="V29" s="97">
        <f t="shared" ref="V29" si="55">(P29+Q29+R29+S29+T29)/K29</f>
        <v>0.7032374100719424</v>
      </c>
      <c r="W29" s="37"/>
      <c r="X29" s="37"/>
      <c r="Y29" s="37"/>
      <c r="Z29" s="37"/>
      <c r="AA29" s="37">
        <v>0</v>
      </c>
      <c r="AB29" s="37">
        <v>1</v>
      </c>
      <c r="AC29" s="37">
        <v>2</v>
      </c>
      <c r="AD29" s="37">
        <v>7</v>
      </c>
      <c r="AE29" s="37">
        <v>3</v>
      </c>
      <c r="AF29" s="117">
        <f t="shared" ref="AF29" si="56">(AA29+AB29+AC29)/K29</f>
        <v>5.3956834532374104E-3</v>
      </c>
      <c r="AG29" s="97">
        <f t="shared" ref="AG29" si="57">(AA29+AB29+AC29+AD29+AE29)/K29</f>
        <v>2.3381294964028777E-2</v>
      </c>
      <c r="AH29" s="37"/>
      <c r="AI29" s="37"/>
      <c r="AJ29" s="37"/>
      <c r="AK29" s="37"/>
      <c r="AL29" s="37">
        <v>2</v>
      </c>
      <c r="AM29" s="37">
        <v>2</v>
      </c>
      <c r="AN29" s="37">
        <v>4</v>
      </c>
      <c r="AO29" s="37">
        <v>3</v>
      </c>
      <c r="AP29" s="37">
        <v>1</v>
      </c>
      <c r="AQ29" s="117">
        <f t="shared" ref="AQ29" si="58">(AL29+AM29+AN29)/K29</f>
        <v>1.4388489208633094E-2</v>
      </c>
      <c r="AR29" s="97">
        <f t="shared" ref="AR29" si="59">(AL29+AM29+AN29+AO29+AP29)/K29</f>
        <v>2.1582733812949641E-2</v>
      </c>
      <c r="AS29" s="17"/>
      <c r="AT29" s="17"/>
      <c r="AU29" s="17"/>
      <c r="AV29" s="17"/>
      <c r="AW29" s="17"/>
    </row>
    <row r="30" spans="2:49" x14ac:dyDescent="0.25">
      <c r="B30" s="16"/>
      <c r="C30" s="5"/>
      <c r="D30" s="6"/>
      <c r="E30" s="6"/>
      <c r="F30" s="35" t="s">
        <v>2</v>
      </c>
      <c r="G30" s="35" t="s">
        <v>73</v>
      </c>
      <c r="H30" s="36">
        <v>4</v>
      </c>
      <c r="I30" s="96" t="s">
        <v>28</v>
      </c>
      <c r="J30" s="96" t="s">
        <v>28</v>
      </c>
      <c r="K30" s="38" t="s">
        <v>29</v>
      </c>
      <c r="L30" s="37"/>
      <c r="M30" s="37"/>
      <c r="N30" s="37"/>
      <c r="O30" s="37"/>
      <c r="P30" s="37"/>
      <c r="Q30" s="37"/>
      <c r="R30" s="37"/>
      <c r="S30" s="37"/>
      <c r="T30" s="37"/>
      <c r="U30" s="117"/>
      <c r="V30" s="97"/>
      <c r="W30" s="37"/>
      <c r="X30" s="37"/>
      <c r="Y30" s="37"/>
      <c r="Z30" s="37"/>
      <c r="AA30" s="37"/>
      <c r="AB30" s="37"/>
      <c r="AC30" s="37"/>
      <c r="AD30" s="37"/>
      <c r="AE30" s="37"/>
      <c r="AF30" s="117"/>
      <c r="AG30" s="97"/>
      <c r="AH30" s="37"/>
      <c r="AI30" s="37"/>
      <c r="AJ30" s="37"/>
      <c r="AK30" s="37"/>
      <c r="AL30" s="37"/>
      <c r="AM30" s="37"/>
      <c r="AN30" s="37"/>
      <c r="AO30" s="37"/>
      <c r="AP30" s="37"/>
      <c r="AQ30" s="117"/>
      <c r="AR30" s="97"/>
    </row>
    <row r="31" spans="2:49" x14ac:dyDescent="0.25">
      <c r="B31" s="16"/>
      <c r="C31" s="5"/>
      <c r="D31" s="6"/>
      <c r="E31" s="6"/>
      <c r="F31" s="35" t="s">
        <v>4</v>
      </c>
      <c r="G31" s="35" t="s">
        <v>73</v>
      </c>
      <c r="H31" s="36">
        <v>3</v>
      </c>
      <c r="I31" s="96" t="s">
        <v>28</v>
      </c>
      <c r="J31" s="96" t="s">
        <v>28</v>
      </c>
      <c r="K31" s="38" t="s">
        <v>29</v>
      </c>
      <c r="L31" s="37"/>
      <c r="M31" s="37"/>
      <c r="N31" s="37"/>
      <c r="O31" s="37"/>
      <c r="P31" s="37"/>
      <c r="Q31" s="37"/>
      <c r="R31" s="37"/>
      <c r="S31" s="37"/>
      <c r="T31" s="37"/>
      <c r="U31" s="117"/>
      <c r="V31" s="97"/>
      <c r="W31" s="37"/>
      <c r="X31" s="37"/>
      <c r="Y31" s="37"/>
      <c r="Z31" s="37"/>
      <c r="AA31" s="37"/>
      <c r="AB31" s="37"/>
      <c r="AC31" s="37"/>
      <c r="AD31" s="37"/>
      <c r="AE31" s="37"/>
      <c r="AF31" s="117"/>
      <c r="AG31" s="97"/>
      <c r="AH31" s="37"/>
      <c r="AI31" s="37"/>
      <c r="AJ31" s="37"/>
      <c r="AK31" s="37"/>
      <c r="AL31" s="37"/>
      <c r="AM31" s="37"/>
      <c r="AN31" s="37"/>
      <c r="AO31" s="37"/>
      <c r="AP31" s="37"/>
      <c r="AQ31" s="117"/>
      <c r="AR31" s="97"/>
    </row>
    <row r="32" spans="2:49" x14ac:dyDescent="0.25">
      <c r="B32" s="16"/>
      <c r="C32" s="5"/>
      <c r="D32" s="6"/>
      <c r="E32" s="6"/>
      <c r="F32" s="35" t="s">
        <v>5</v>
      </c>
      <c r="G32" s="35" t="s">
        <v>73</v>
      </c>
      <c r="H32" s="36">
        <v>6</v>
      </c>
      <c r="I32" s="96" t="s">
        <v>28</v>
      </c>
      <c r="J32" s="96" t="s">
        <v>28</v>
      </c>
      <c r="K32" s="38" t="s">
        <v>29</v>
      </c>
      <c r="L32" s="37"/>
      <c r="M32" s="37"/>
      <c r="N32" s="37"/>
      <c r="O32" s="37"/>
      <c r="P32" s="37"/>
      <c r="Q32" s="37"/>
      <c r="R32" s="37"/>
      <c r="S32" s="37"/>
      <c r="T32" s="37"/>
      <c r="U32" s="117"/>
      <c r="V32" s="97"/>
      <c r="W32" s="37"/>
      <c r="X32" s="37"/>
      <c r="Y32" s="37"/>
      <c r="Z32" s="37"/>
      <c r="AA32" s="37"/>
      <c r="AB32" s="37"/>
      <c r="AC32" s="37"/>
      <c r="AD32" s="37"/>
      <c r="AE32" s="37"/>
      <c r="AF32" s="117"/>
      <c r="AG32" s="97"/>
      <c r="AH32" s="37"/>
      <c r="AI32" s="37"/>
      <c r="AJ32" s="37"/>
      <c r="AK32" s="37"/>
      <c r="AL32" s="37"/>
      <c r="AM32" s="37"/>
      <c r="AN32" s="37"/>
      <c r="AO32" s="37"/>
      <c r="AP32" s="37"/>
      <c r="AQ32" s="117"/>
      <c r="AR32" s="97"/>
    </row>
    <row r="33" spans="2:49" s="10" customFormat="1" ht="15.75" thickBot="1" x14ac:dyDescent="0.3">
      <c r="B33" s="15"/>
      <c r="C33" s="8"/>
      <c r="D33" s="9"/>
      <c r="E33" s="9"/>
      <c r="F33" s="44"/>
      <c r="G33" s="44"/>
      <c r="H33" s="42"/>
      <c r="I33" s="98"/>
      <c r="J33" s="98"/>
      <c r="K33" s="43"/>
      <c r="L33" s="44"/>
      <c r="M33" s="44"/>
      <c r="N33" s="44"/>
      <c r="O33" s="44"/>
      <c r="P33" s="44"/>
      <c r="Q33" s="44"/>
      <c r="R33" s="44"/>
      <c r="S33" s="44"/>
      <c r="T33" s="44"/>
      <c r="U33" s="118"/>
      <c r="V33" s="103"/>
      <c r="W33" s="44"/>
      <c r="X33" s="44"/>
      <c r="Y33" s="44"/>
      <c r="Z33" s="44"/>
      <c r="AA33" s="44"/>
      <c r="AB33" s="44"/>
      <c r="AC33" s="44"/>
      <c r="AD33" s="44"/>
      <c r="AE33" s="44"/>
      <c r="AF33" s="118"/>
      <c r="AG33" s="103"/>
      <c r="AH33" s="44"/>
      <c r="AI33" s="44"/>
      <c r="AJ33" s="44"/>
      <c r="AK33" s="44"/>
      <c r="AL33" s="44"/>
      <c r="AM33" s="44"/>
      <c r="AN33" s="44"/>
      <c r="AO33" s="44"/>
      <c r="AP33" s="44"/>
      <c r="AQ33" s="118"/>
      <c r="AR33" s="103"/>
      <c r="AS33" s="17"/>
      <c r="AT33" s="17"/>
      <c r="AU33" s="17"/>
      <c r="AV33" s="17"/>
      <c r="AW33" s="17"/>
    </row>
    <row r="34" spans="2:49" x14ac:dyDescent="0.25">
      <c r="B34" s="16"/>
      <c r="C34" s="5" t="s">
        <v>11</v>
      </c>
      <c r="D34" s="6"/>
      <c r="E34" s="6"/>
      <c r="F34" s="46" t="s">
        <v>1</v>
      </c>
      <c r="G34" s="35" t="s">
        <v>73</v>
      </c>
      <c r="H34" s="47">
        <v>1</v>
      </c>
      <c r="I34" s="106" t="s">
        <v>28</v>
      </c>
      <c r="J34" s="106" t="s">
        <v>28</v>
      </c>
      <c r="K34" s="48" t="s">
        <v>29</v>
      </c>
      <c r="L34" s="49"/>
      <c r="M34" s="49"/>
      <c r="N34" s="49"/>
      <c r="O34" s="49"/>
      <c r="P34" s="49"/>
      <c r="Q34" s="49"/>
      <c r="R34" s="49"/>
      <c r="S34" s="49"/>
      <c r="T34" s="49"/>
      <c r="U34" s="123"/>
      <c r="V34" s="107"/>
      <c r="W34" s="49"/>
      <c r="X34" s="49"/>
      <c r="Y34" s="49"/>
      <c r="Z34" s="49"/>
      <c r="AA34" s="49"/>
      <c r="AB34" s="49"/>
      <c r="AC34" s="49"/>
      <c r="AD34" s="49"/>
      <c r="AE34" s="49"/>
      <c r="AF34" s="123"/>
      <c r="AG34" s="107"/>
      <c r="AH34" s="49"/>
      <c r="AI34" s="49"/>
      <c r="AJ34" s="49"/>
      <c r="AK34" s="49"/>
      <c r="AL34" s="49"/>
      <c r="AM34" s="49"/>
      <c r="AN34" s="49"/>
      <c r="AO34" s="49"/>
      <c r="AP34" s="49"/>
      <c r="AQ34" s="123"/>
      <c r="AR34" s="107"/>
    </row>
    <row r="35" spans="2:49" x14ac:dyDescent="0.25">
      <c r="B35" s="16"/>
      <c r="C35" s="5"/>
      <c r="D35" s="6"/>
      <c r="E35" s="6"/>
      <c r="F35" s="46" t="s">
        <v>32</v>
      </c>
      <c r="G35" s="35" t="s">
        <v>73</v>
      </c>
      <c r="H35" s="47">
        <v>2</v>
      </c>
      <c r="I35" s="107">
        <f t="shared" ref="I35" si="60">U35+AF35+AQ35</f>
        <v>0.33333333333333331</v>
      </c>
      <c r="J35" s="107">
        <f t="shared" ref="J35" si="61">V35+AG35+AR35</f>
        <v>0.33333333333333331</v>
      </c>
      <c r="K35" s="48">
        <v>3</v>
      </c>
      <c r="L35" s="49"/>
      <c r="M35" s="49"/>
      <c r="N35" s="49"/>
      <c r="O35" s="49"/>
      <c r="P35" s="49">
        <v>1</v>
      </c>
      <c r="Q35" s="49">
        <v>0</v>
      </c>
      <c r="R35" s="49">
        <v>0</v>
      </c>
      <c r="S35" s="49">
        <v>0</v>
      </c>
      <c r="T35" s="49">
        <v>0</v>
      </c>
      <c r="U35" s="123">
        <f t="shared" ref="U35" si="62">(P35+Q35+R35)/K35</f>
        <v>0.33333333333333331</v>
      </c>
      <c r="V35" s="107">
        <f t="shared" ref="V35" si="63">(P35+Q35+R35+S35+T35)/K35</f>
        <v>0.33333333333333331</v>
      </c>
      <c r="W35" s="49"/>
      <c r="X35" s="49"/>
      <c r="Y35" s="49"/>
      <c r="Z35" s="49"/>
      <c r="AA35" s="49">
        <v>0</v>
      </c>
      <c r="AB35" s="49">
        <v>0</v>
      </c>
      <c r="AC35" s="49">
        <v>0</v>
      </c>
      <c r="AD35" s="49">
        <v>0</v>
      </c>
      <c r="AE35" s="49">
        <v>0</v>
      </c>
      <c r="AF35" s="123">
        <f t="shared" ref="AF35" si="64">(AA35+AB35+AC35)/K35</f>
        <v>0</v>
      </c>
      <c r="AG35" s="107">
        <f t="shared" ref="AG35" si="65">(AA35+AB35+AC35+AD35+AE35)/K35</f>
        <v>0</v>
      </c>
      <c r="AH35" s="49"/>
      <c r="AI35" s="49"/>
      <c r="AJ35" s="49"/>
      <c r="AK35" s="49"/>
      <c r="AL35" s="49">
        <v>0</v>
      </c>
      <c r="AM35" s="49">
        <v>0</v>
      </c>
      <c r="AN35" s="49">
        <v>0</v>
      </c>
      <c r="AO35" s="49">
        <v>0</v>
      </c>
      <c r="AP35" s="49">
        <v>0</v>
      </c>
      <c r="AQ35" s="123">
        <f t="shared" ref="AQ35" si="66">(AL35+AM35+AN35)/K35</f>
        <v>0</v>
      </c>
      <c r="AR35" s="107">
        <f t="shared" ref="AR35" si="67">(AL35+AM35+AN35+AO35+AP35)/K35</f>
        <v>0</v>
      </c>
    </row>
    <row r="36" spans="2:49" x14ac:dyDescent="0.25">
      <c r="B36" s="16"/>
      <c r="C36" s="5"/>
      <c r="D36" s="6"/>
      <c r="E36" s="6"/>
      <c r="F36" s="46" t="s">
        <v>2</v>
      </c>
      <c r="G36" s="35" t="s">
        <v>73</v>
      </c>
      <c r="H36" s="47">
        <v>4</v>
      </c>
      <c r="I36" s="107">
        <f t="shared" ref="I36" si="68">U36+AF36+AQ36</f>
        <v>0.4272727272727273</v>
      </c>
      <c r="J36" s="107">
        <f>V36+AG36+AR36</f>
        <v>0.53636363636363626</v>
      </c>
      <c r="K36" s="48">
        <v>110</v>
      </c>
      <c r="L36" s="49"/>
      <c r="M36" s="49"/>
      <c r="N36" s="49">
        <v>0</v>
      </c>
      <c r="O36" s="49">
        <v>2</v>
      </c>
      <c r="P36" s="49">
        <v>9</v>
      </c>
      <c r="Q36" s="49">
        <v>13</v>
      </c>
      <c r="R36" s="49">
        <v>20</v>
      </c>
      <c r="S36" s="49">
        <v>9</v>
      </c>
      <c r="T36" s="49">
        <v>3</v>
      </c>
      <c r="U36" s="123">
        <f t="shared" ref="U36" si="69">(N36+O36+P36+Q36+R36) /K36</f>
        <v>0.4</v>
      </c>
      <c r="V36" s="107">
        <f t="shared" ref="V36" si="70">(N36+O36+P36+Q36+R36+S36+T36)/K36</f>
        <v>0.50909090909090904</v>
      </c>
      <c r="W36" s="49"/>
      <c r="X36" s="49"/>
      <c r="Y36" s="49">
        <v>0</v>
      </c>
      <c r="Z36" s="49">
        <v>0</v>
      </c>
      <c r="AA36" s="49">
        <v>0</v>
      </c>
      <c r="AB36" s="49">
        <v>0</v>
      </c>
      <c r="AC36" s="49">
        <v>0</v>
      </c>
      <c r="AD36" s="49">
        <v>0</v>
      </c>
      <c r="AE36" s="49">
        <v>0</v>
      </c>
      <c r="AF36" s="123">
        <f t="shared" ref="AF36" si="71">(Y36+Z36+AA36+AB36+AC36) /K36</f>
        <v>0</v>
      </c>
      <c r="AG36" s="107">
        <f t="shared" ref="AG36" si="72">(Y36+Z36+AA36+AB36+AC36+AD36+AE36)/K36</f>
        <v>0</v>
      </c>
      <c r="AH36" s="49"/>
      <c r="AI36" s="49"/>
      <c r="AJ36" s="49">
        <v>0</v>
      </c>
      <c r="AK36" s="49">
        <v>0</v>
      </c>
      <c r="AL36" s="49">
        <v>3</v>
      </c>
      <c r="AM36" s="49">
        <v>0</v>
      </c>
      <c r="AN36" s="49">
        <v>0</v>
      </c>
      <c r="AO36" s="49">
        <v>0</v>
      </c>
      <c r="AP36" s="49">
        <v>0</v>
      </c>
      <c r="AQ36" s="123">
        <f t="shared" ref="AQ36" si="73">(AJ36+AK36+AL36+AM36+AN36) /K36</f>
        <v>2.7272727272727271E-2</v>
      </c>
      <c r="AR36" s="107">
        <f t="shared" ref="AR36" si="74">(AJ36+AK36+AL36+AM36+AN36+AO36+AP36)/K36</f>
        <v>2.7272727272727271E-2</v>
      </c>
    </row>
    <row r="37" spans="2:49" x14ac:dyDescent="0.25">
      <c r="B37" s="16"/>
      <c r="C37" s="5"/>
      <c r="D37" s="6"/>
      <c r="E37" s="6"/>
      <c r="F37" s="46" t="s">
        <v>4</v>
      </c>
      <c r="G37" s="35" t="s">
        <v>73</v>
      </c>
      <c r="H37" s="47">
        <v>3</v>
      </c>
      <c r="I37" s="106" t="s">
        <v>28</v>
      </c>
      <c r="J37" s="106" t="s">
        <v>28</v>
      </c>
      <c r="K37" s="53" t="s">
        <v>29</v>
      </c>
      <c r="L37" s="54"/>
      <c r="M37" s="54"/>
      <c r="N37" s="54"/>
      <c r="O37" s="54"/>
      <c r="P37" s="54"/>
      <c r="Q37" s="54"/>
      <c r="R37" s="54"/>
      <c r="S37" s="54"/>
      <c r="T37" s="54"/>
      <c r="U37" s="123"/>
      <c r="V37" s="107"/>
      <c r="W37" s="49"/>
      <c r="X37" s="49"/>
      <c r="Y37" s="49"/>
      <c r="Z37" s="49"/>
      <c r="AA37" s="49"/>
      <c r="AB37" s="49"/>
      <c r="AC37" s="49"/>
      <c r="AD37" s="49"/>
      <c r="AE37" s="49"/>
      <c r="AF37" s="123"/>
      <c r="AG37" s="107"/>
      <c r="AH37" s="49"/>
      <c r="AI37" s="49"/>
      <c r="AJ37" s="49"/>
      <c r="AK37" s="49"/>
      <c r="AL37" s="49"/>
      <c r="AM37" s="49"/>
      <c r="AN37" s="49"/>
      <c r="AO37" s="49"/>
      <c r="AP37" s="49"/>
      <c r="AQ37" s="123"/>
      <c r="AR37" s="107"/>
    </row>
    <row r="38" spans="2:49" x14ac:dyDescent="0.25">
      <c r="B38" s="16"/>
      <c r="C38" s="5"/>
      <c r="D38" s="6"/>
      <c r="E38" s="6"/>
      <c r="F38" s="46" t="s">
        <v>5</v>
      </c>
      <c r="G38" s="35" t="s">
        <v>73</v>
      </c>
      <c r="H38" s="47">
        <v>6</v>
      </c>
      <c r="I38" s="106" t="s">
        <v>28</v>
      </c>
      <c r="J38" s="106" t="s">
        <v>28</v>
      </c>
      <c r="K38" s="53" t="s">
        <v>29</v>
      </c>
      <c r="L38" s="54"/>
      <c r="M38" s="54"/>
      <c r="N38" s="54"/>
      <c r="O38" s="54"/>
      <c r="P38" s="54"/>
      <c r="Q38" s="54"/>
      <c r="R38" s="54"/>
      <c r="S38" s="54"/>
      <c r="T38" s="54"/>
      <c r="U38" s="123"/>
      <c r="V38" s="107"/>
      <c r="W38" s="49"/>
      <c r="X38" s="49"/>
      <c r="Y38" s="49"/>
      <c r="Z38" s="49"/>
      <c r="AA38" s="49"/>
      <c r="AB38" s="49"/>
      <c r="AC38" s="49"/>
      <c r="AD38" s="49"/>
      <c r="AE38" s="49"/>
      <c r="AF38" s="123"/>
      <c r="AG38" s="107"/>
      <c r="AH38" s="49"/>
      <c r="AI38" s="49"/>
      <c r="AJ38" s="49"/>
      <c r="AK38" s="49"/>
      <c r="AL38" s="49"/>
      <c r="AM38" s="49"/>
      <c r="AN38" s="49"/>
      <c r="AO38" s="49"/>
      <c r="AP38" s="49"/>
      <c r="AQ38" s="123"/>
      <c r="AR38" s="107"/>
    </row>
    <row r="39" spans="2:49" ht="15.75" thickBot="1" x14ac:dyDescent="0.3">
      <c r="B39" s="16"/>
      <c r="C39" s="8"/>
      <c r="D39" s="9"/>
      <c r="E39" s="9"/>
      <c r="F39" s="50"/>
      <c r="G39" s="44"/>
      <c r="H39" s="51"/>
      <c r="I39" s="108"/>
      <c r="J39" s="108"/>
      <c r="K39" s="52"/>
      <c r="L39" s="50"/>
      <c r="M39" s="50"/>
      <c r="N39" s="50"/>
      <c r="O39" s="50"/>
      <c r="P39" s="50"/>
      <c r="Q39" s="50"/>
      <c r="R39" s="50"/>
      <c r="S39" s="50"/>
      <c r="T39" s="50"/>
      <c r="U39" s="124"/>
      <c r="V39" s="110"/>
      <c r="W39" s="50"/>
      <c r="X39" s="50"/>
      <c r="Y39" s="50"/>
      <c r="Z39" s="50"/>
      <c r="AA39" s="50"/>
      <c r="AB39" s="50"/>
      <c r="AC39" s="50"/>
      <c r="AD39" s="50"/>
      <c r="AE39" s="50"/>
      <c r="AF39" s="124"/>
      <c r="AG39" s="110"/>
      <c r="AH39" s="50"/>
      <c r="AI39" s="50"/>
      <c r="AJ39" s="50"/>
      <c r="AK39" s="50"/>
      <c r="AL39" s="50"/>
      <c r="AM39" s="50"/>
      <c r="AN39" s="50"/>
      <c r="AO39" s="50"/>
      <c r="AP39" s="50"/>
      <c r="AQ39" s="124"/>
      <c r="AR39" s="110"/>
    </row>
    <row r="40" spans="2:49" x14ac:dyDescent="0.25">
      <c r="B40" s="16"/>
      <c r="C40" s="5" t="s">
        <v>12</v>
      </c>
      <c r="D40" s="6"/>
      <c r="E40" s="6"/>
      <c r="F40" s="46" t="s">
        <v>1</v>
      </c>
      <c r="G40" s="35" t="s">
        <v>73</v>
      </c>
      <c r="H40" s="47">
        <v>1</v>
      </c>
      <c r="I40" s="106" t="s">
        <v>28</v>
      </c>
      <c r="J40" s="106" t="s">
        <v>28</v>
      </c>
      <c r="K40" s="48" t="s">
        <v>29</v>
      </c>
      <c r="L40" s="49"/>
      <c r="M40" s="49"/>
      <c r="N40" s="49"/>
      <c r="O40" s="49"/>
      <c r="P40" s="49"/>
      <c r="Q40" s="49"/>
      <c r="R40" s="49"/>
      <c r="S40" s="49"/>
      <c r="T40" s="49"/>
      <c r="U40" s="123"/>
      <c r="V40" s="107"/>
      <c r="W40" s="49"/>
      <c r="X40" s="49"/>
      <c r="Y40" s="49"/>
      <c r="Z40" s="49"/>
      <c r="AA40" s="49"/>
      <c r="AB40" s="49"/>
      <c r="AC40" s="49"/>
      <c r="AD40" s="49"/>
      <c r="AE40" s="49"/>
      <c r="AF40" s="123"/>
      <c r="AG40" s="107"/>
      <c r="AH40" s="49"/>
      <c r="AI40" s="49"/>
      <c r="AJ40" s="49"/>
      <c r="AK40" s="49"/>
      <c r="AL40" s="49"/>
      <c r="AM40" s="49"/>
      <c r="AN40" s="49"/>
      <c r="AO40" s="49"/>
      <c r="AP40" s="49"/>
      <c r="AQ40" s="123"/>
      <c r="AR40" s="107"/>
    </row>
    <row r="41" spans="2:49" s="28" customFormat="1" ht="15.75" thickBot="1" x14ac:dyDescent="0.3">
      <c r="B41" s="27"/>
      <c r="C41" s="5"/>
      <c r="D41" s="6"/>
      <c r="E41" s="6"/>
      <c r="F41" s="46" t="s">
        <v>32</v>
      </c>
      <c r="G41" s="35" t="s">
        <v>73</v>
      </c>
      <c r="H41" s="47">
        <v>2</v>
      </c>
      <c r="I41" s="106" t="s">
        <v>28</v>
      </c>
      <c r="J41" s="106" t="s">
        <v>28</v>
      </c>
      <c r="K41" s="48" t="s">
        <v>29</v>
      </c>
      <c r="L41" s="49"/>
      <c r="M41" s="49"/>
      <c r="N41" s="49"/>
      <c r="O41" s="49"/>
      <c r="P41" s="49"/>
      <c r="Q41" s="49"/>
      <c r="R41" s="49"/>
      <c r="S41" s="49"/>
      <c r="T41" s="49"/>
      <c r="U41" s="123"/>
      <c r="V41" s="107"/>
      <c r="W41" s="49"/>
      <c r="X41" s="49"/>
      <c r="Y41" s="49"/>
      <c r="Z41" s="49"/>
      <c r="AA41" s="49"/>
      <c r="AB41" s="49"/>
      <c r="AC41" s="49"/>
      <c r="AD41" s="49"/>
      <c r="AE41" s="49"/>
      <c r="AF41" s="123"/>
      <c r="AG41" s="107"/>
      <c r="AH41" s="49"/>
      <c r="AI41" s="49"/>
      <c r="AJ41" s="49"/>
      <c r="AK41" s="49"/>
      <c r="AL41" s="49"/>
      <c r="AM41" s="49"/>
      <c r="AN41" s="49"/>
      <c r="AO41" s="49"/>
      <c r="AP41" s="49"/>
      <c r="AQ41" s="123"/>
      <c r="AR41" s="107"/>
      <c r="AS41" s="26"/>
      <c r="AT41" s="26"/>
      <c r="AU41" s="26"/>
      <c r="AV41" s="26"/>
      <c r="AW41" s="26"/>
    </row>
    <row r="42" spans="2:49" x14ac:dyDescent="0.25">
      <c r="B42" s="16"/>
      <c r="C42" s="5"/>
      <c r="D42" s="6"/>
      <c r="E42" s="6"/>
      <c r="F42" s="46" t="s">
        <v>2</v>
      </c>
      <c r="G42" s="35" t="s">
        <v>73</v>
      </c>
      <c r="H42" s="47">
        <v>4</v>
      </c>
      <c r="I42" s="107">
        <f t="shared" ref="I42" si="75">U42+AF42+AQ42</f>
        <v>0.62610619469026552</v>
      </c>
      <c r="J42" s="107">
        <f>V42+AG42+AR42</f>
        <v>0.69911504424778759</v>
      </c>
      <c r="K42" s="48">
        <v>452</v>
      </c>
      <c r="L42" s="54"/>
      <c r="M42" s="54"/>
      <c r="N42" s="54">
        <v>3</v>
      </c>
      <c r="O42" s="54">
        <v>71</v>
      </c>
      <c r="P42" s="54">
        <v>60</v>
      </c>
      <c r="Q42" s="54">
        <v>67</v>
      </c>
      <c r="R42" s="54">
        <v>33</v>
      </c>
      <c r="S42" s="54">
        <v>8</v>
      </c>
      <c r="T42" s="54">
        <v>5</v>
      </c>
      <c r="U42" s="123">
        <f t="shared" ref="U42" si="76">(N42+O42+P42+Q42+R42) /K42</f>
        <v>0.51769911504424782</v>
      </c>
      <c r="V42" s="107">
        <f t="shared" ref="V42" si="77">(N42+O42+P42+Q42+R42+S42+T42)/K42</f>
        <v>0.54646017699115046</v>
      </c>
      <c r="W42" s="49"/>
      <c r="X42" s="49"/>
      <c r="Y42" s="49">
        <v>0</v>
      </c>
      <c r="Z42" s="49">
        <v>1</v>
      </c>
      <c r="AA42" s="49">
        <v>4</v>
      </c>
      <c r="AB42" s="49">
        <v>9</v>
      </c>
      <c r="AC42" s="49">
        <v>21</v>
      </c>
      <c r="AD42" s="49">
        <v>6</v>
      </c>
      <c r="AE42" s="49">
        <v>6</v>
      </c>
      <c r="AF42" s="123">
        <f t="shared" ref="AF42" si="78">(Y42+Z42+AA42+AB42+AC42) /K42</f>
        <v>7.7433628318584066E-2</v>
      </c>
      <c r="AG42" s="107">
        <f t="shared" ref="AG42" si="79">(Y42+Z42+AA42+AB42+AC42+AD42+AE42)/K42</f>
        <v>0.10398230088495575</v>
      </c>
      <c r="AH42" s="49"/>
      <c r="AI42" s="49"/>
      <c r="AJ42" s="49">
        <v>0</v>
      </c>
      <c r="AK42" s="49">
        <v>2</v>
      </c>
      <c r="AL42" s="49">
        <v>3</v>
      </c>
      <c r="AM42" s="49">
        <v>8</v>
      </c>
      <c r="AN42" s="49">
        <v>1</v>
      </c>
      <c r="AO42" s="49">
        <v>3</v>
      </c>
      <c r="AP42" s="49">
        <v>5</v>
      </c>
      <c r="AQ42" s="123">
        <f t="shared" ref="AQ42" si="80">(AJ42+AK42+AL42+AM42+AN42) /K42</f>
        <v>3.0973451327433628E-2</v>
      </c>
      <c r="AR42" s="107">
        <f t="shared" ref="AR42" si="81">(AJ42+AK42+AL42+AM42+AN42+AO42+AP42)/K42</f>
        <v>4.8672566371681415E-2</v>
      </c>
    </row>
    <row r="43" spans="2:49" x14ac:dyDescent="0.25">
      <c r="B43" s="16"/>
      <c r="C43" s="5"/>
      <c r="D43" s="6"/>
      <c r="E43" s="6"/>
      <c r="F43" s="46" t="s">
        <v>4</v>
      </c>
      <c r="G43" s="35" t="s">
        <v>73</v>
      </c>
      <c r="H43" s="47">
        <v>3</v>
      </c>
      <c r="I43" s="107">
        <f t="shared" ref="I43" si="82">U43+AF43+AQ43</f>
        <v>0.83870967741935487</v>
      </c>
      <c r="J43" s="107">
        <f t="shared" ref="J43" si="83">V43+AG43+AR43</f>
        <v>0.83870967741935487</v>
      </c>
      <c r="K43" s="53">
        <v>31</v>
      </c>
      <c r="L43" s="54"/>
      <c r="M43" s="54"/>
      <c r="N43" s="54"/>
      <c r="O43" s="54">
        <v>0</v>
      </c>
      <c r="P43" s="54">
        <v>12</v>
      </c>
      <c r="Q43" s="54">
        <v>11</v>
      </c>
      <c r="R43" s="54">
        <v>3</v>
      </c>
      <c r="S43" s="54">
        <v>0</v>
      </c>
      <c r="T43" s="54">
        <v>0</v>
      </c>
      <c r="U43" s="123">
        <f t="shared" ref="U43" si="84">(O43+P43+Q43+R43)/K43</f>
        <v>0.83870967741935487</v>
      </c>
      <c r="V43" s="107">
        <f t="shared" ref="V43" si="85">(O43+P43+Q43+R43+S43+T43)/K43</f>
        <v>0.83870967741935487</v>
      </c>
      <c r="W43" s="49"/>
      <c r="X43" s="49"/>
      <c r="Y43" s="49"/>
      <c r="Z43" s="49">
        <v>0</v>
      </c>
      <c r="AA43" s="49">
        <v>0</v>
      </c>
      <c r="AB43" s="49">
        <v>0</v>
      </c>
      <c r="AC43" s="49">
        <v>0</v>
      </c>
      <c r="AD43" s="49">
        <v>0</v>
      </c>
      <c r="AE43" s="49">
        <v>0</v>
      </c>
      <c r="AF43" s="123">
        <f t="shared" ref="AF43" si="86">(Z43+AA43+AB43+AC43)/K43</f>
        <v>0</v>
      </c>
      <c r="AG43" s="107">
        <f t="shared" ref="AG43" si="87">(Z43+AA43+AB43+AC43+AD43+AE43)/K43</f>
        <v>0</v>
      </c>
      <c r="AH43" s="49"/>
      <c r="AI43" s="49"/>
      <c r="AJ43" s="49"/>
      <c r="AK43" s="49">
        <v>0</v>
      </c>
      <c r="AL43" s="49">
        <v>0</v>
      </c>
      <c r="AM43" s="49">
        <v>0</v>
      </c>
      <c r="AN43" s="49">
        <v>0</v>
      </c>
      <c r="AO43" s="49">
        <v>0</v>
      </c>
      <c r="AP43" s="49">
        <v>0</v>
      </c>
      <c r="AQ43" s="123">
        <f t="shared" ref="AQ43" si="88">(AK43+AL43+AM43+AN43)/K43</f>
        <v>0</v>
      </c>
      <c r="AR43" s="107">
        <f t="shared" ref="AR43" si="89">(AK43+AL43+AM43+AN43+AO43+AP43)/K43</f>
        <v>0</v>
      </c>
    </row>
    <row r="44" spans="2:49" x14ac:dyDescent="0.25">
      <c r="B44" s="16"/>
      <c r="C44" s="5"/>
      <c r="D44" s="6"/>
      <c r="E44" s="6"/>
      <c r="F44" s="46" t="s">
        <v>5</v>
      </c>
      <c r="G44" s="35" t="s">
        <v>73</v>
      </c>
      <c r="H44" s="47">
        <v>6</v>
      </c>
      <c r="I44" s="106" t="s">
        <v>28</v>
      </c>
      <c r="J44" s="106" t="s">
        <v>28</v>
      </c>
      <c r="K44" s="53" t="s">
        <v>29</v>
      </c>
      <c r="L44" s="54"/>
      <c r="M44" s="54"/>
      <c r="N44" s="54"/>
      <c r="O44" s="54"/>
      <c r="P44" s="54"/>
      <c r="Q44" s="54"/>
      <c r="R44" s="54"/>
      <c r="S44" s="54"/>
      <c r="T44" s="54"/>
      <c r="U44" s="123"/>
      <c r="V44" s="107"/>
      <c r="W44" s="49"/>
      <c r="X44" s="49"/>
      <c r="Y44" s="49"/>
      <c r="Z44" s="49"/>
      <c r="AA44" s="49"/>
      <c r="AB44" s="49"/>
      <c r="AC44" s="49"/>
      <c r="AD44" s="49"/>
      <c r="AE44" s="49"/>
      <c r="AF44" s="123"/>
      <c r="AG44" s="107"/>
      <c r="AH44" s="49"/>
      <c r="AI44" s="49"/>
      <c r="AJ44" s="49"/>
      <c r="AK44" s="49"/>
      <c r="AL44" s="49"/>
      <c r="AM44" s="49"/>
      <c r="AN44" s="49"/>
      <c r="AO44" s="49"/>
      <c r="AP44" s="49"/>
      <c r="AQ44" s="123"/>
      <c r="AR44" s="107"/>
    </row>
    <row r="45" spans="2:49" ht="15.75" thickBot="1" x14ac:dyDescent="0.3">
      <c r="B45" s="16"/>
      <c r="C45" s="8"/>
      <c r="D45" s="9"/>
      <c r="E45" s="9"/>
      <c r="F45" s="50"/>
      <c r="G45" s="44"/>
      <c r="H45" s="51"/>
      <c r="I45" s="108"/>
      <c r="J45" s="108"/>
      <c r="K45" s="52"/>
      <c r="L45" s="50"/>
      <c r="M45" s="50"/>
      <c r="N45" s="50"/>
      <c r="O45" s="50"/>
      <c r="P45" s="50"/>
      <c r="Q45" s="50"/>
      <c r="R45" s="50"/>
      <c r="S45" s="50"/>
      <c r="T45" s="50"/>
      <c r="U45" s="124"/>
      <c r="V45" s="110"/>
      <c r="W45" s="50"/>
      <c r="X45" s="50"/>
      <c r="Y45" s="50"/>
      <c r="Z45" s="50"/>
      <c r="AA45" s="50"/>
      <c r="AB45" s="50"/>
      <c r="AC45" s="50"/>
      <c r="AD45" s="50"/>
      <c r="AE45" s="50"/>
      <c r="AF45" s="124"/>
      <c r="AG45" s="110"/>
      <c r="AH45" s="50"/>
      <c r="AI45" s="50"/>
      <c r="AJ45" s="50"/>
      <c r="AK45" s="50"/>
      <c r="AL45" s="50"/>
      <c r="AM45" s="50"/>
      <c r="AN45" s="50"/>
      <c r="AO45" s="50"/>
      <c r="AP45" s="50"/>
      <c r="AQ45" s="124"/>
      <c r="AR45" s="110"/>
    </row>
    <row r="46" spans="2:49" x14ac:dyDescent="0.25">
      <c r="B46" s="16"/>
      <c r="C46" s="5" t="s">
        <v>13</v>
      </c>
      <c r="D46" s="6"/>
      <c r="E46" s="6"/>
      <c r="F46" s="46" t="s">
        <v>1</v>
      </c>
      <c r="G46" s="35" t="s">
        <v>73</v>
      </c>
      <c r="H46" s="47">
        <v>1</v>
      </c>
      <c r="I46" s="107">
        <f t="shared" ref="I46" si="90">U46+AF46+AQ46</f>
        <v>0.50595238095238093</v>
      </c>
      <c r="J46" s="107">
        <f t="shared" ref="J46" si="91">V46+AG46+AR46</f>
        <v>0.55357142857142849</v>
      </c>
      <c r="K46" s="48">
        <v>504</v>
      </c>
      <c r="L46" s="49"/>
      <c r="M46" s="49"/>
      <c r="N46" s="49"/>
      <c r="O46" s="49"/>
      <c r="P46" s="49"/>
      <c r="Q46" s="49">
        <v>221</v>
      </c>
      <c r="R46" s="49">
        <v>22</v>
      </c>
      <c r="S46" s="49">
        <v>12</v>
      </c>
      <c r="T46" s="49">
        <v>2</v>
      </c>
      <c r="U46" s="123">
        <f t="shared" ref="U46" si="92">(Q46+R46)/K46</f>
        <v>0.48214285714285715</v>
      </c>
      <c r="V46" s="107">
        <f t="shared" ref="V46" si="93">(Q46+R46+S46+T46)/K46</f>
        <v>0.50992063492063489</v>
      </c>
      <c r="W46" s="49"/>
      <c r="X46" s="49"/>
      <c r="Y46" s="49"/>
      <c r="Z46" s="49"/>
      <c r="AA46" s="49"/>
      <c r="AB46" s="49">
        <v>0</v>
      </c>
      <c r="AC46" s="49">
        <v>2</v>
      </c>
      <c r="AD46" s="49">
        <v>1</v>
      </c>
      <c r="AE46" s="49">
        <v>0</v>
      </c>
      <c r="AF46" s="123">
        <f t="shared" ref="AF46" si="94">(AB46+AC46)/K46</f>
        <v>3.968253968253968E-3</v>
      </c>
      <c r="AG46" s="107">
        <f t="shared" ref="AG46" si="95">(AB46+AC46+AD46+AE46)/K46</f>
        <v>5.9523809523809521E-3</v>
      </c>
      <c r="AH46" s="49"/>
      <c r="AI46" s="49"/>
      <c r="AJ46" s="49"/>
      <c r="AK46" s="49"/>
      <c r="AL46" s="49"/>
      <c r="AM46" s="49">
        <v>0</v>
      </c>
      <c r="AN46" s="49">
        <v>10</v>
      </c>
      <c r="AO46" s="49">
        <v>8</v>
      </c>
      <c r="AP46" s="49">
        <v>1</v>
      </c>
      <c r="AQ46" s="123">
        <f t="shared" ref="AQ46" si="96">(AM46+AN46)/K46</f>
        <v>1.984126984126984E-2</v>
      </c>
      <c r="AR46" s="107">
        <f t="shared" ref="AR46" si="97">(AM46+AN46+AO46+AP46)/K46</f>
        <v>3.7698412698412696E-2</v>
      </c>
    </row>
    <row r="47" spans="2:49" s="10" customFormat="1" ht="15.75" thickBot="1" x14ac:dyDescent="0.3">
      <c r="B47" s="15"/>
      <c r="C47" s="5"/>
      <c r="D47" s="6"/>
      <c r="E47" s="6"/>
      <c r="F47" s="46" t="s">
        <v>32</v>
      </c>
      <c r="G47" s="35" t="s">
        <v>73</v>
      </c>
      <c r="H47" s="47">
        <v>2</v>
      </c>
      <c r="I47" s="107">
        <f t="shared" ref="I47:J47" si="98">U47+AF47+AQ47</f>
        <v>0.72169811320754718</v>
      </c>
      <c r="J47" s="107">
        <f t="shared" si="98"/>
        <v>0.73584905660377353</v>
      </c>
      <c r="K47" s="48">
        <v>212</v>
      </c>
      <c r="L47" s="49"/>
      <c r="M47" s="49"/>
      <c r="N47" s="49"/>
      <c r="O47" s="49"/>
      <c r="P47" s="49">
        <v>99</v>
      </c>
      <c r="Q47" s="49">
        <v>44</v>
      </c>
      <c r="R47" s="49">
        <v>7</v>
      </c>
      <c r="S47" s="49">
        <v>1</v>
      </c>
      <c r="T47" s="49">
        <v>1</v>
      </c>
      <c r="U47" s="123">
        <f t="shared" ref="U47" si="99">(P47+Q47+R47)/K47</f>
        <v>0.70754716981132071</v>
      </c>
      <c r="V47" s="107">
        <f t="shared" ref="V47" si="100">(P47+Q47+R47+S47+T47)/K47</f>
        <v>0.71698113207547165</v>
      </c>
      <c r="W47" s="49"/>
      <c r="X47" s="49"/>
      <c r="Y47" s="49"/>
      <c r="Z47" s="49"/>
      <c r="AA47" s="49">
        <v>0</v>
      </c>
      <c r="AB47" s="49">
        <v>0</v>
      </c>
      <c r="AC47" s="49">
        <v>0</v>
      </c>
      <c r="AD47" s="49">
        <v>0</v>
      </c>
      <c r="AE47" s="49">
        <v>0</v>
      </c>
      <c r="AF47" s="123">
        <f t="shared" ref="AF47" si="101">(AA47+AB47+AC47)/K47</f>
        <v>0</v>
      </c>
      <c r="AG47" s="107">
        <f t="shared" ref="AG47" si="102">(AA47+AB47+AC47+AD47+AE47)/K47</f>
        <v>0</v>
      </c>
      <c r="AH47" s="49"/>
      <c r="AI47" s="49"/>
      <c r="AJ47" s="49"/>
      <c r="AK47" s="49"/>
      <c r="AL47" s="49">
        <v>1</v>
      </c>
      <c r="AM47" s="49">
        <v>1</v>
      </c>
      <c r="AN47" s="49">
        <v>1</v>
      </c>
      <c r="AO47" s="49">
        <v>1</v>
      </c>
      <c r="AP47" s="49">
        <v>0</v>
      </c>
      <c r="AQ47" s="123">
        <f t="shared" ref="AQ47" si="103">(AL47+AM47+AN47)/K47</f>
        <v>1.4150943396226415E-2</v>
      </c>
      <c r="AR47" s="107">
        <f t="shared" ref="AR47" si="104">(AL47+AM47+AN47+AO47+AP47)/K47</f>
        <v>1.8867924528301886E-2</v>
      </c>
      <c r="AS47" s="17"/>
      <c r="AT47" s="17"/>
      <c r="AU47" s="17"/>
      <c r="AV47" s="17"/>
      <c r="AW47" s="17"/>
    </row>
    <row r="48" spans="2:49" x14ac:dyDescent="0.25">
      <c r="B48" s="16"/>
      <c r="C48" s="5"/>
      <c r="D48" s="6"/>
      <c r="E48" s="6"/>
      <c r="F48" s="46" t="s">
        <v>2</v>
      </c>
      <c r="G48" s="35" t="s">
        <v>73</v>
      </c>
      <c r="H48" s="47">
        <v>4</v>
      </c>
      <c r="I48" s="106" t="s">
        <v>28</v>
      </c>
      <c r="J48" s="106" t="s">
        <v>28</v>
      </c>
      <c r="K48" s="48" t="s">
        <v>29</v>
      </c>
      <c r="L48" s="54"/>
      <c r="M48" s="54"/>
      <c r="N48" s="54"/>
      <c r="O48" s="54"/>
      <c r="P48" s="54"/>
      <c r="Q48" s="54"/>
      <c r="R48" s="54"/>
      <c r="S48" s="54"/>
      <c r="T48" s="54"/>
      <c r="U48" s="123"/>
      <c r="V48" s="107"/>
      <c r="W48" s="49"/>
      <c r="X48" s="49"/>
      <c r="Y48" s="49"/>
      <c r="Z48" s="49"/>
      <c r="AA48" s="49"/>
      <c r="AB48" s="49"/>
      <c r="AC48" s="49"/>
      <c r="AD48" s="49"/>
      <c r="AE48" s="49"/>
      <c r="AF48" s="123"/>
      <c r="AG48" s="107"/>
      <c r="AH48" s="49"/>
      <c r="AI48" s="49"/>
      <c r="AJ48" s="49"/>
      <c r="AK48" s="49"/>
      <c r="AL48" s="49"/>
      <c r="AM48" s="49"/>
      <c r="AN48" s="49"/>
      <c r="AO48" s="49"/>
      <c r="AP48" s="49"/>
      <c r="AQ48" s="123"/>
      <c r="AR48" s="107"/>
    </row>
    <row r="49" spans="2:49" x14ac:dyDescent="0.25">
      <c r="B49" s="16"/>
      <c r="C49" s="5"/>
      <c r="D49" s="6"/>
      <c r="E49" s="6"/>
      <c r="F49" s="46" t="s">
        <v>4</v>
      </c>
      <c r="G49" s="35" t="s">
        <v>73</v>
      </c>
      <c r="H49" s="47">
        <v>3</v>
      </c>
      <c r="I49" s="106" t="s">
        <v>28</v>
      </c>
      <c r="J49" s="106" t="s">
        <v>28</v>
      </c>
      <c r="K49" s="48" t="s">
        <v>29</v>
      </c>
      <c r="L49" s="54"/>
      <c r="M49" s="54"/>
      <c r="N49" s="54"/>
      <c r="O49" s="54"/>
      <c r="P49" s="54"/>
      <c r="Q49" s="54"/>
      <c r="R49" s="54"/>
      <c r="S49" s="54"/>
      <c r="T49" s="54"/>
      <c r="U49" s="123"/>
      <c r="V49" s="107"/>
      <c r="W49" s="49"/>
      <c r="X49" s="49"/>
      <c r="Y49" s="49"/>
      <c r="Z49" s="49"/>
      <c r="AA49" s="49"/>
      <c r="AB49" s="49"/>
      <c r="AC49" s="49"/>
      <c r="AD49" s="49"/>
      <c r="AE49" s="49"/>
      <c r="AF49" s="123"/>
      <c r="AG49" s="107"/>
      <c r="AH49" s="49"/>
      <c r="AI49" s="49"/>
      <c r="AJ49" s="49"/>
      <c r="AK49" s="49"/>
      <c r="AL49" s="49"/>
      <c r="AM49" s="49"/>
      <c r="AN49" s="49"/>
      <c r="AO49" s="49"/>
      <c r="AP49" s="49"/>
      <c r="AQ49" s="123"/>
      <c r="AR49" s="107"/>
    </row>
    <row r="50" spans="2:49" x14ac:dyDescent="0.25">
      <c r="B50" s="16"/>
      <c r="C50" s="5"/>
      <c r="D50" s="6"/>
      <c r="E50" s="6"/>
      <c r="F50" s="46" t="s">
        <v>5</v>
      </c>
      <c r="G50" s="35" t="s">
        <v>73</v>
      </c>
      <c r="H50" s="47">
        <v>6</v>
      </c>
      <c r="I50" s="106" t="s">
        <v>28</v>
      </c>
      <c r="J50" s="106" t="s">
        <v>28</v>
      </c>
      <c r="K50" s="48" t="s">
        <v>29</v>
      </c>
      <c r="L50" s="54"/>
      <c r="M50" s="54"/>
      <c r="N50" s="54"/>
      <c r="O50" s="54"/>
      <c r="P50" s="54"/>
      <c r="Q50" s="54"/>
      <c r="R50" s="54"/>
      <c r="S50" s="54"/>
      <c r="T50" s="54"/>
      <c r="U50" s="123"/>
      <c r="V50" s="107"/>
      <c r="W50" s="49"/>
      <c r="X50" s="49"/>
      <c r="Y50" s="49"/>
      <c r="Z50" s="49"/>
      <c r="AA50" s="49"/>
      <c r="AB50" s="49"/>
      <c r="AC50" s="49"/>
      <c r="AD50" s="49"/>
      <c r="AE50" s="49"/>
      <c r="AF50" s="123"/>
      <c r="AG50" s="107"/>
      <c r="AH50" s="49"/>
      <c r="AI50" s="49"/>
      <c r="AJ50" s="49"/>
      <c r="AK50" s="49"/>
      <c r="AL50" s="49"/>
      <c r="AM50" s="49"/>
      <c r="AN50" s="49"/>
      <c r="AO50" s="49"/>
      <c r="AP50" s="49"/>
      <c r="AQ50" s="123"/>
      <c r="AR50" s="107"/>
    </row>
    <row r="51" spans="2:49" s="28" customFormat="1" ht="15.75" thickBot="1" x14ac:dyDescent="0.3">
      <c r="B51" s="27"/>
      <c r="C51" s="8"/>
      <c r="D51" s="8"/>
      <c r="E51" s="8"/>
      <c r="F51" s="44"/>
      <c r="G51" s="44"/>
      <c r="H51" s="42"/>
      <c r="I51" s="98"/>
      <c r="J51" s="98"/>
      <c r="K51" s="43"/>
      <c r="L51" s="44"/>
      <c r="M51" s="44"/>
      <c r="N51" s="44"/>
      <c r="O51" s="44"/>
      <c r="P51" s="44"/>
      <c r="Q51" s="44"/>
      <c r="R51" s="44"/>
      <c r="S51" s="44"/>
      <c r="T51" s="44"/>
      <c r="U51" s="118"/>
      <c r="V51" s="103"/>
      <c r="W51" s="44"/>
      <c r="X51" s="44"/>
      <c r="Y51" s="44"/>
      <c r="Z51" s="44"/>
      <c r="AA51" s="44"/>
      <c r="AB51" s="44"/>
      <c r="AC51" s="44"/>
      <c r="AD51" s="44"/>
      <c r="AE51" s="44"/>
      <c r="AF51" s="118"/>
      <c r="AG51" s="103"/>
      <c r="AH51" s="44"/>
      <c r="AI51" s="44"/>
      <c r="AJ51" s="44"/>
      <c r="AK51" s="44"/>
      <c r="AL51" s="44"/>
      <c r="AM51" s="44"/>
      <c r="AN51" s="44"/>
      <c r="AO51" s="44"/>
      <c r="AP51" s="44"/>
      <c r="AQ51" s="118"/>
      <c r="AR51" s="103"/>
      <c r="AS51" s="26"/>
      <c r="AT51" s="26"/>
      <c r="AU51" s="26"/>
      <c r="AV51" s="26"/>
      <c r="AW51" s="26"/>
    </row>
    <row r="52" spans="2:49" x14ac:dyDescent="0.25">
      <c r="B52" s="16"/>
      <c r="C52" s="5" t="s">
        <v>14</v>
      </c>
      <c r="D52" s="6"/>
      <c r="E52" s="6"/>
      <c r="F52" s="35" t="s">
        <v>1</v>
      </c>
      <c r="G52" s="35" t="s">
        <v>73</v>
      </c>
      <c r="H52" s="36">
        <v>1</v>
      </c>
      <c r="I52" s="97">
        <f t="shared" ref="I52" si="105">U52+AF52+AQ52</f>
        <v>0.72789115646258506</v>
      </c>
      <c r="J52" s="97">
        <f t="shared" ref="J52" si="106">V52+AG52+AR52</f>
        <v>0.77210884353741494</v>
      </c>
      <c r="K52" s="38">
        <v>294</v>
      </c>
      <c r="L52" s="37"/>
      <c r="M52" s="37"/>
      <c r="N52" s="37"/>
      <c r="O52" s="37"/>
      <c r="P52" s="37"/>
      <c r="Q52" s="37">
        <v>55</v>
      </c>
      <c r="R52" s="37">
        <v>159</v>
      </c>
      <c r="S52" s="37">
        <v>6</v>
      </c>
      <c r="T52" s="37">
        <v>4</v>
      </c>
      <c r="U52" s="117">
        <f t="shared" ref="U52" si="107">(Q52+R52)/K52</f>
        <v>0.72789115646258506</v>
      </c>
      <c r="V52" s="97">
        <f t="shared" ref="V52" si="108">(Q52+R52+S52+T52)/K52</f>
        <v>0.76190476190476186</v>
      </c>
      <c r="W52" s="37"/>
      <c r="X52" s="37"/>
      <c r="Y52" s="37"/>
      <c r="Z52" s="37"/>
      <c r="AA52" s="37"/>
      <c r="AB52" s="37">
        <v>0</v>
      </c>
      <c r="AC52" s="37">
        <v>0</v>
      </c>
      <c r="AD52" s="37">
        <v>0</v>
      </c>
      <c r="AE52" s="37">
        <v>0</v>
      </c>
      <c r="AF52" s="117">
        <f t="shared" ref="AF52" si="109">(AB52+AC52)/K52</f>
        <v>0</v>
      </c>
      <c r="AG52" s="97">
        <f t="shared" ref="AG52" si="110">(AB52+AC52+AD52+AE52)/K52</f>
        <v>0</v>
      </c>
      <c r="AH52" s="37"/>
      <c r="AI52" s="37"/>
      <c r="AJ52" s="37"/>
      <c r="AK52" s="37"/>
      <c r="AL52" s="37"/>
      <c r="AM52" s="37">
        <v>0</v>
      </c>
      <c r="AN52" s="37">
        <v>0</v>
      </c>
      <c r="AO52" s="37">
        <v>2</v>
      </c>
      <c r="AP52" s="37">
        <v>1</v>
      </c>
      <c r="AQ52" s="117">
        <f t="shared" ref="AQ52" si="111">(AM52+AN52)/K52</f>
        <v>0</v>
      </c>
      <c r="AR52" s="97">
        <f t="shared" ref="AR52" si="112">(AM52+AN52+AO52+AP52)/K52</f>
        <v>1.020408163265306E-2</v>
      </c>
    </row>
    <row r="53" spans="2:49" x14ac:dyDescent="0.25">
      <c r="B53" s="16"/>
      <c r="C53" s="5"/>
      <c r="D53" s="6"/>
      <c r="E53" s="6"/>
      <c r="F53" s="35" t="s">
        <v>32</v>
      </c>
      <c r="G53" s="35" t="s">
        <v>73</v>
      </c>
      <c r="H53" s="36">
        <v>2</v>
      </c>
      <c r="I53" s="97">
        <f t="shared" ref="I53" si="113">U53+AF53+AQ53</f>
        <v>0.4799107142857143</v>
      </c>
      <c r="J53" s="97">
        <f t="shared" ref="J53" si="114">V53+AG53+AR53</f>
        <v>0.61383928571428581</v>
      </c>
      <c r="K53" s="39">
        <v>2240</v>
      </c>
      <c r="L53" s="37"/>
      <c r="M53" s="37"/>
      <c r="N53" s="37"/>
      <c r="O53" s="37"/>
      <c r="P53" s="37">
        <v>9</v>
      </c>
      <c r="Q53" s="37">
        <v>620</v>
      </c>
      <c r="R53" s="37">
        <v>357</v>
      </c>
      <c r="S53" s="37">
        <v>129</v>
      </c>
      <c r="T53" s="37">
        <v>32</v>
      </c>
      <c r="U53" s="117">
        <f t="shared" ref="U53" si="115">(P53+Q53+R53)/K53</f>
        <v>0.44017857142857142</v>
      </c>
      <c r="V53" s="97">
        <f t="shared" ref="V53" si="116">(P53+Q53+R53+S53+T53)/K53</f>
        <v>0.51205357142857144</v>
      </c>
      <c r="W53" s="37"/>
      <c r="X53" s="37"/>
      <c r="Y53" s="37"/>
      <c r="Z53" s="37"/>
      <c r="AA53" s="37">
        <v>0</v>
      </c>
      <c r="AB53" s="37">
        <v>3</v>
      </c>
      <c r="AC53" s="37">
        <v>19</v>
      </c>
      <c r="AD53" s="37">
        <v>26</v>
      </c>
      <c r="AE53" s="37">
        <v>21</v>
      </c>
      <c r="AF53" s="117">
        <f t="shared" ref="AF53" si="117">(AA53+AB53+AC53)/K53</f>
        <v>9.8214285714285712E-3</v>
      </c>
      <c r="AG53" s="97">
        <f t="shared" ref="AG53" si="118">(AA53+AB53+AC53+AD53+AE53)/K53</f>
        <v>3.080357142857143E-2</v>
      </c>
      <c r="AH53" s="37"/>
      <c r="AI53" s="37"/>
      <c r="AJ53" s="37"/>
      <c r="AK53" s="37"/>
      <c r="AL53" s="37">
        <v>11</v>
      </c>
      <c r="AM53" s="37">
        <v>34</v>
      </c>
      <c r="AN53" s="37">
        <v>22</v>
      </c>
      <c r="AO53" s="37">
        <v>21</v>
      </c>
      <c r="AP53" s="37">
        <v>71</v>
      </c>
      <c r="AQ53" s="117">
        <f t="shared" ref="AQ53" si="119">(AL53+AM53+AN53)/K53</f>
        <v>2.9910714285714287E-2</v>
      </c>
      <c r="AR53" s="97">
        <f t="shared" ref="AR53" si="120">(AL53+AM53+AN53+AO53+AP53)/K53</f>
        <v>7.0982142857142855E-2</v>
      </c>
    </row>
    <row r="54" spans="2:49" x14ac:dyDescent="0.25">
      <c r="B54" s="16"/>
      <c r="C54" s="5"/>
      <c r="D54" s="6"/>
      <c r="E54" s="6"/>
      <c r="F54" s="35" t="s">
        <v>2</v>
      </c>
      <c r="G54" s="35" t="s">
        <v>73</v>
      </c>
      <c r="H54" s="36">
        <v>4</v>
      </c>
      <c r="I54" s="97">
        <f t="shared" ref="I54" si="121">U54+AF54+AQ54</f>
        <v>0.63095238095238093</v>
      </c>
      <c r="J54" s="97">
        <f>V54+AG54+AR54</f>
        <v>0.76636904761904756</v>
      </c>
      <c r="K54" s="39">
        <v>2688</v>
      </c>
      <c r="L54" s="37"/>
      <c r="M54" s="37"/>
      <c r="N54" s="37">
        <v>1</v>
      </c>
      <c r="O54" s="37">
        <v>90</v>
      </c>
      <c r="P54" s="37">
        <v>127</v>
      </c>
      <c r="Q54" s="37">
        <v>351</v>
      </c>
      <c r="R54" s="37">
        <v>354</v>
      </c>
      <c r="S54" s="37">
        <v>135</v>
      </c>
      <c r="T54" s="37">
        <v>59</v>
      </c>
      <c r="U54" s="117">
        <f t="shared" ref="U54" si="122">(N54+O54+P54+Q54+R54) /K54</f>
        <v>0.34337797619047616</v>
      </c>
      <c r="V54" s="97">
        <f t="shared" ref="V54" si="123">(N54+O54+P54+Q54+R54+S54+T54)/K54</f>
        <v>0.41555059523809523</v>
      </c>
      <c r="W54" s="37"/>
      <c r="X54" s="37"/>
      <c r="Y54" s="37">
        <v>4</v>
      </c>
      <c r="Z54" s="37">
        <v>4</v>
      </c>
      <c r="AA54" s="37">
        <v>93</v>
      </c>
      <c r="AB54" s="37">
        <v>281</v>
      </c>
      <c r="AC54" s="37">
        <v>247</v>
      </c>
      <c r="AD54" s="37">
        <v>96</v>
      </c>
      <c r="AE54" s="37">
        <v>38</v>
      </c>
      <c r="AF54" s="117">
        <f t="shared" ref="AF54" si="124">(Y54+Z54+AA54+AB54+AC54) /K54</f>
        <v>0.23400297619047619</v>
      </c>
      <c r="AG54" s="97">
        <f t="shared" ref="AG54" si="125">(Y54+Z54+AA54+AB54+AC54+AD54+AE54)/K54</f>
        <v>0.28385416666666669</v>
      </c>
      <c r="AH54" s="37"/>
      <c r="AI54" s="37"/>
      <c r="AJ54" s="37">
        <v>7</v>
      </c>
      <c r="AK54" s="37">
        <v>22</v>
      </c>
      <c r="AL54" s="37">
        <v>41</v>
      </c>
      <c r="AM54" s="37">
        <v>45</v>
      </c>
      <c r="AN54" s="37">
        <v>29</v>
      </c>
      <c r="AO54" s="37">
        <v>22</v>
      </c>
      <c r="AP54" s="37">
        <v>14</v>
      </c>
      <c r="AQ54" s="117">
        <f t="shared" ref="AQ54" si="126">(AJ54+AK54+AL54+AM54+AN54) /K54</f>
        <v>5.3571428571428568E-2</v>
      </c>
      <c r="AR54" s="97">
        <f t="shared" ref="AR54" si="127">(AJ54+AK54+AL54+AM54+AN54+AO54+AP54)/K54</f>
        <v>6.6964285714285712E-2</v>
      </c>
    </row>
    <row r="55" spans="2:49" x14ac:dyDescent="0.25">
      <c r="B55" s="16"/>
      <c r="C55" s="5"/>
      <c r="D55" s="6"/>
      <c r="E55" s="6"/>
      <c r="F55" s="35" t="s">
        <v>4</v>
      </c>
      <c r="G55" s="35" t="s">
        <v>73</v>
      </c>
      <c r="H55" s="36">
        <v>3</v>
      </c>
      <c r="I55" s="96" t="s">
        <v>28</v>
      </c>
      <c r="J55" s="96" t="s">
        <v>28</v>
      </c>
      <c r="K55" s="39" t="s">
        <v>29</v>
      </c>
      <c r="L55" s="40"/>
      <c r="M55" s="40"/>
      <c r="N55" s="40"/>
      <c r="O55" s="40"/>
      <c r="P55" s="40"/>
      <c r="Q55" s="40"/>
      <c r="R55" s="40"/>
      <c r="S55" s="40"/>
      <c r="T55" s="40"/>
      <c r="U55" s="117"/>
      <c r="V55" s="97"/>
      <c r="W55" s="37"/>
      <c r="X55" s="37"/>
      <c r="Y55" s="37"/>
      <c r="Z55" s="37"/>
      <c r="AA55" s="37"/>
      <c r="AB55" s="37"/>
      <c r="AC55" s="37"/>
      <c r="AD55" s="37"/>
      <c r="AE55" s="37"/>
      <c r="AF55" s="117"/>
      <c r="AG55" s="97"/>
      <c r="AH55" s="37"/>
      <c r="AI55" s="37"/>
      <c r="AJ55" s="37"/>
      <c r="AK55" s="37"/>
      <c r="AL55" s="37"/>
      <c r="AM55" s="37"/>
      <c r="AN55" s="37"/>
      <c r="AO55" s="37"/>
      <c r="AP55" s="37"/>
      <c r="AQ55" s="117"/>
      <c r="AR55" s="97"/>
    </row>
    <row r="56" spans="2:49" x14ac:dyDescent="0.25">
      <c r="B56" s="16"/>
      <c r="C56" s="5"/>
      <c r="D56" s="6"/>
      <c r="E56" s="6"/>
      <c r="F56" s="35" t="s">
        <v>5</v>
      </c>
      <c r="G56" s="35" t="s">
        <v>73</v>
      </c>
      <c r="H56" s="36">
        <v>6</v>
      </c>
      <c r="I56" s="96" t="s">
        <v>28</v>
      </c>
      <c r="J56" s="96" t="s">
        <v>28</v>
      </c>
      <c r="K56" s="39" t="s">
        <v>29</v>
      </c>
      <c r="L56" s="40"/>
      <c r="M56" s="40"/>
      <c r="N56" s="40"/>
      <c r="O56" s="40"/>
      <c r="P56" s="40"/>
      <c r="Q56" s="40"/>
      <c r="R56" s="40"/>
      <c r="S56" s="40"/>
      <c r="T56" s="40"/>
      <c r="U56" s="117"/>
      <c r="V56" s="97"/>
      <c r="W56" s="37"/>
      <c r="X56" s="37"/>
      <c r="Y56" s="37"/>
      <c r="Z56" s="37"/>
      <c r="AA56" s="37"/>
      <c r="AB56" s="37"/>
      <c r="AC56" s="37"/>
      <c r="AD56" s="37"/>
      <c r="AE56" s="37"/>
      <c r="AF56" s="117"/>
      <c r="AG56" s="97"/>
      <c r="AH56" s="37"/>
      <c r="AI56" s="37"/>
      <c r="AJ56" s="37"/>
      <c r="AK56" s="37"/>
      <c r="AL56" s="37"/>
      <c r="AM56" s="37"/>
      <c r="AN56" s="37"/>
      <c r="AO56" s="37"/>
      <c r="AP56" s="37"/>
      <c r="AQ56" s="117"/>
      <c r="AR56" s="97"/>
    </row>
    <row r="57" spans="2:49" s="28" customFormat="1" ht="15.75" thickBot="1" x14ac:dyDescent="0.3">
      <c r="B57" s="27"/>
      <c r="C57" s="8"/>
      <c r="D57" s="8"/>
      <c r="E57" s="8"/>
      <c r="F57" s="44"/>
      <c r="G57" s="44"/>
      <c r="H57" s="42"/>
      <c r="I57" s="98"/>
      <c r="J57" s="98"/>
      <c r="K57" s="45"/>
      <c r="L57" s="44"/>
      <c r="M57" s="44"/>
      <c r="N57" s="44"/>
      <c r="O57" s="44"/>
      <c r="P57" s="44"/>
      <c r="Q57" s="44"/>
      <c r="R57" s="44"/>
      <c r="S57" s="44"/>
      <c r="T57" s="44"/>
      <c r="U57" s="118"/>
      <c r="V57" s="103"/>
      <c r="W57" s="44"/>
      <c r="X57" s="44"/>
      <c r="Y57" s="44"/>
      <c r="Z57" s="44"/>
      <c r="AA57" s="44"/>
      <c r="AB57" s="44"/>
      <c r="AC57" s="44"/>
      <c r="AD57" s="44"/>
      <c r="AE57" s="44"/>
      <c r="AF57" s="118"/>
      <c r="AG57" s="103"/>
      <c r="AH57" s="44"/>
      <c r="AI57" s="44"/>
      <c r="AJ57" s="44"/>
      <c r="AK57" s="44"/>
      <c r="AL57" s="44"/>
      <c r="AM57" s="44"/>
      <c r="AN57" s="44"/>
      <c r="AO57" s="44"/>
      <c r="AP57" s="44"/>
      <c r="AQ57" s="118"/>
      <c r="AR57" s="103"/>
      <c r="AS57" s="26"/>
      <c r="AT57" s="26"/>
      <c r="AU57" s="26"/>
      <c r="AV57" s="26"/>
      <c r="AW57" s="26"/>
    </row>
    <row r="58" spans="2:49" x14ac:dyDescent="0.25">
      <c r="B58" s="16"/>
      <c r="C58" s="5" t="s">
        <v>15</v>
      </c>
      <c r="D58" s="6"/>
      <c r="E58" s="6"/>
      <c r="F58" s="35" t="s">
        <v>1</v>
      </c>
      <c r="G58" s="35" t="s">
        <v>73</v>
      </c>
      <c r="H58" s="36">
        <v>1</v>
      </c>
      <c r="I58" s="97">
        <f t="shared" ref="I58" si="128">U58+AF58+AQ58</f>
        <v>0.52490421455938696</v>
      </c>
      <c r="J58" s="97">
        <f t="shared" ref="J58" si="129">V58+AG58+AR58</f>
        <v>0.67432950191570884</v>
      </c>
      <c r="K58" s="38">
        <v>261</v>
      </c>
      <c r="L58" s="37"/>
      <c r="M58" s="37"/>
      <c r="N58" s="37"/>
      <c r="O58" s="37"/>
      <c r="P58" s="37"/>
      <c r="Q58" s="37">
        <v>114</v>
      </c>
      <c r="R58" s="37">
        <v>20</v>
      </c>
      <c r="S58" s="37">
        <v>31</v>
      </c>
      <c r="T58" s="37">
        <v>3</v>
      </c>
      <c r="U58" s="117">
        <f t="shared" ref="U58" si="130">(Q58+R58)/K58</f>
        <v>0.51340996168582376</v>
      </c>
      <c r="V58" s="97">
        <f t="shared" ref="V58" si="131">(Q58+R58+S58+T58)/K58</f>
        <v>0.64367816091954022</v>
      </c>
      <c r="W58" s="37"/>
      <c r="X58" s="37"/>
      <c r="Y58" s="37"/>
      <c r="Z58" s="37"/>
      <c r="AA58" s="37"/>
      <c r="AB58" s="37">
        <v>0</v>
      </c>
      <c r="AC58" s="37">
        <v>1</v>
      </c>
      <c r="AD58" s="37">
        <v>0</v>
      </c>
      <c r="AE58" s="37">
        <v>0</v>
      </c>
      <c r="AF58" s="117">
        <f t="shared" ref="AF58" si="132">(AB58+AC58)/K58</f>
        <v>3.8314176245210726E-3</v>
      </c>
      <c r="AG58" s="97">
        <f t="shared" ref="AG58" si="133">(AB58+AC58+AD58+AE58)/K58</f>
        <v>3.8314176245210726E-3</v>
      </c>
      <c r="AH58" s="37"/>
      <c r="AI58" s="37"/>
      <c r="AJ58" s="37"/>
      <c r="AK58" s="37"/>
      <c r="AL58" s="37"/>
      <c r="AM58" s="37">
        <v>0</v>
      </c>
      <c r="AN58" s="37">
        <v>2</v>
      </c>
      <c r="AO58" s="37">
        <v>2</v>
      </c>
      <c r="AP58" s="37">
        <v>3</v>
      </c>
      <c r="AQ58" s="117">
        <f t="shared" ref="AQ58" si="134">(AM58+AN58)/K58</f>
        <v>7.6628352490421452E-3</v>
      </c>
      <c r="AR58" s="97">
        <f t="shared" ref="AR58" si="135">(AM58+AN58+AO58+AP58)/K58</f>
        <v>2.681992337164751E-2</v>
      </c>
    </row>
    <row r="59" spans="2:49" x14ac:dyDescent="0.25">
      <c r="B59" s="16"/>
      <c r="C59" s="5"/>
      <c r="D59" s="6"/>
      <c r="E59" s="6"/>
      <c r="F59" s="35" t="s">
        <v>32</v>
      </c>
      <c r="G59" s="35" t="s">
        <v>73</v>
      </c>
      <c r="H59" s="36">
        <v>2</v>
      </c>
      <c r="I59" s="97">
        <f t="shared" ref="I59" si="136">U59+AF59+AQ59</f>
        <v>0.66463414634146345</v>
      </c>
      <c r="J59" s="97">
        <f t="shared" ref="J59" si="137">V59+AG59+AR59</f>
        <v>0.70731707317073167</v>
      </c>
      <c r="K59" s="38">
        <v>164</v>
      </c>
      <c r="L59" s="37"/>
      <c r="M59" s="37"/>
      <c r="N59" s="37"/>
      <c r="O59" s="37"/>
      <c r="P59" s="37">
        <v>53</v>
      </c>
      <c r="Q59" s="37">
        <v>42</v>
      </c>
      <c r="R59" s="37">
        <v>3</v>
      </c>
      <c r="S59" s="37">
        <v>1</v>
      </c>
      <c r="T59" s="37">
        <v>1</v>
      </c>
      <c r="U59" s="117">
        <f t="shared" ref="U59" si="138">(P59+Q59+R59)/K59</f>
        <v>0.59756097560975607</v>
      </c>
      <c r="V59" s="97">
        <f t="shared" ref="V59" si="139">(P59+Q59+R59+S59+T59)/K59</f>
        <v>0.6097560975609756</v>
      </c>
      <c r="W59" s="37"/>
      <c r="X59" s="37"/>
      <c r="Y59" s="37"/>
      <c r="Z59" s="37"/>
      <c r="AA59" s="37">
        <v>1</v>
      </c>
      <c r="AB59" s="37">
        <v>7</v>
      </c>
      <c r="AC59" s="37">
        <v>0</v>
      </c>
      <c r="AD59" s="37">
        <v>3</v>
      </c>
      <c r="AE59" s="37">
        <v>1</v>
      </c>
      <c r="AF59" s="117">
        <f t="shared" ref="AF59" si="140">(AA59+AB59+AC59)/K59</f>
        <v>4.878048780487805E-2</v>
      </c>
      <c r="AG59" s="97">
        <f t="shared" ref="AG59" si="141">(AA59+AB59+AC59+AD59+AE59)/K59</f>
        <v>7.3170731707317069E-2</v>
      </c>
      <c r="AH59" s="37"/>
      <c r="AI59" s="37"/>
      <c r="AJ59" s="37"/>
      <c r="AK59" s="37"/>
      <c r="AL59" s="37">
        <v>3</v>
      </c>
      <c r="AM59" s="37">
        <v>0</v>
      </c>
      <c r="AN59" s="37">
        <v>0</v>
      </c>
      <c r="AO59" s="37">
        <v>1</v>
      </c>
      <c r="AP59" s="37">
        <v>0</v>
      </c>
      <c r="AQ59" s="117">
        <f t="shared" ref="AQ59" si="142">(AL59+AM59+AN59)/K59</f>
        <v>1.8292682926829267E-2</v>
      </c>
      <c r="AR59" s="97">
        <f t="shared" ref="AR59" si="143">(AL59+AM59+AN59+AO59+AP59)/K59</f>
        <v>2.4390243902439025E-2</v>
      </c>
    </row>
    <row r="60" spans="2:49" x14ac:dyDescent="0.25">
      <c r="B60" s="16"/>
      <c r="C60" s="5"/>
      <c r="D60" s="6"/>
      <c r="E60" s="6"/>
      <c r="F60" s="35" t="s">
        <v>2</v>
      </c>
      <c r="G60" s="35" t="s">
        <v>73</v>
      </c>
      <c r="H60" s="36">
        <v>4</v>
      </c>
      <c r="I60" s="96" t="s">
        <v>28</v>
      </c>
      <c r="J60" s="96" t="s">
        <v>28</v>
      </c>
      <c r="K60" s="39" t="s">
        <v>29</v>
      </c>
      <c r="L60" s="40"/>
      <c r="M60" s="40"/>
      <c r="N60" s="40"/>
      <c r="O60" s="40"/>
      <c r="P60" s="40"/>
      <c r="Q60" s="40"/>
      <c r="R60" s="40"/>
      <c r="S60" s="40"/>
      <c r="T60" s="40"/>
      <c r="U60" s="117"/>
      <c r="V60" s="97"/>
      <c r="W60" s="37"/>
      <c r="X60" s="37"/>
      <c r="Y60" s="37"/>
      <c r="Z60" s="37"/>
      <c r="AA60" s="37"/>
      <c r="AB60" s="37"/>
      <c r="AC60" s="37"/>
      <c r="AD60" s="37"/>
      <c r="AE60" s="37"/>
      <c r="AF60" s="117"/>
      <c r="AG60" s="97"/>
      <c r="AH60" s="37"/>
      <c r="AI60" s="37"/>
      <c r="AJ60" s="37"/>
      <c r="AK60" s="37"/>
      <c r="AL60" s="37"/>
      <c r="AM60" s="37"/>
      <c r="AN60" s="37"/>
      <c r="AO60" s="37"/>
      <c r="AP60" s="37"/>
      <c r="AQ60" s="117"/>
      <c r="AR60" s="97"/>
    </row>
    <row r="61" spans="2:49" x14ac:dyDescent="0.25">
      <c r="B61" s="16"/>
      <c r="C61" s="5"/>
      <c r="D61" s="6"/>
      <c r="E61" s="6"/>
      <c r="F61" s="35" t="s">
        <v>4</v>
      </c>
      <c r="G61" s="35" t="s">
        <v>73</v>
      </c>
      <c r="H61" s="36">
        <v>3</v>
      </c>
      <c r="I61" s="96" t="s">
        <v>28</v>
      </c>
      <c r="J61" s="96" t="s">
        <v>28</v>
      </c>
      <c r="K61" s="39" t="s">
        <v>29</v>
      </c>
      <c r="L61" s="40"/>
      <c r="M61" s="40"/>
      <c r="N61" s="40"/>
      <c r="O61" s="40"/>
      <c r="P61" s="40"/>
      <c r="Q61" s="40"/>
      <c r="R61" s="40"/>
      <c r="S61" s="40"/>
      <c r="T61" s="40"/>
      <c r="U61" s="117"/>
      <c r="V61" s="97"/>
      <c r="W61" s="37"/>
      <c r="X61" s="37"/>
      <c r="Y61" s="37"/>
      <c r="Z61" s="37"/>
      <c r="AA61" s="37"/>
      <c r="AB61" s="37"/>
      <c r="AC61" s="37"/>
      <c r="AD61" s="37"/>
      <c r="AE61" s="37"/>
      <c r="AF61" s="117"/>
      <c r="AG61" s="97"/>
      <c r="AH61" s="37"/>
      <c r="AI61" s="37"/>
      <c r="AJ61" s="37"/>
      <c r="AK61" s="37"/>
      <c r="AL61" s="37"/>
      <c r="AM61" s="37"/>
      <c r="AN61" s="37"/>
      <c r="AO61" s="37"/>
      <c r="AP61" s="37"/>
      <c r="AQ61" s="117"/>
      <c r="AR61" s="97"/>
    </row>
    <row r="62" spans="2:49" x14ac:dyDescent="0.25">
      <c r="B62" s="16"/>
      <c r="C62" s="5"/>
      <c r="D62" s="6"/>
      <c r="E62" s="6"/>
      <c r="F62" s="35" t="s">
        <v>5</v>
      </c>
      <c r="G62" s="35" t="s">
        <v>73</v>
      </c>
      <c r="H62" s="36">
        <v>6</v>
      </c>
      <c r="I62" s="96" t="s">
        <v>28</v>
      </c>
      <c r="J62" s="96" t="s">
        <v>28</v>
      </c>
      <c r="K62" s="39" t="s">
        <v>29</v>
      </c>
      <c r="L62" s="40"/>
      <c r="M62" s="40"/>
      <c r="N62" s="40"/>
      <c r="O62" s="40"/>
      <c r="P62" s="40"/>
      <c r="Q62" s="40"/>
      <c r="R62" s="40"/>
      <c r="S62" s="40"/>
      <c r="T62" s="40"/>
      <c r="U62" s="117"/>
      <c r="V62" s="97"/>
      <c r="W62" s="37"/>
      <c r="X62" s="37"/>
      <c r="Y62" s="37"/>
      <c r="Z62" s="37"/>
      <c r="AA62" s="37"/>
      <c r="AB62" s="37"/>
      <c r="AC62" s="37"/>
      <c r="AD62" s="37"/>
      <c r="AE62" s="37"/>
      <c r="AF62" s="117"/>
      <c r="AG62" s="97"/>
      <c r="AH62" s="37"/>
      <c r="AI62" s="37"/>
      <c r="AJ62" s="37"/>
      <c r="AK62" s="37"/>
      <c r="AL62" s="37"/>
      <c r="AM62" s="37"/>
      <c r="AN62" s="37"/>
      <c r="AO62" s="37"/>
      <c r="AP62" s="37"/>
      <c r="AQ62" s="117"/>
      <c r="AR62" s="97"/>
    </row>
    <row r="63" spans="2:49" ht="15.75" thickBot="1" x14ac:dyDescent="0.3">
      <c r="B63" s="16"/>
      <c r="C63" s="8"/>
      <c r="D63" s="8"/>
      <c r="E63" s="8"/>
      <c r="F63" s="44"/>
      <c r="G63" s="44"/>
      <c r="H63" s="42"/>
      <c r="I63" s="98"/>
      <c r="J63" s="98"/>
      <c r="K63" s="43"/>
      <c r="L63" s="44"/>
      <c r="M63" s="44"/>
      <c r="N63" s="44"/>
      <c r="O63" s="44"/>
      <c r="P63" s="44"/>
      <c r="Q63" s="44"/>
      <c r="R63" s="44"/>
      <c r="S63" s="44"/>
      <c r="T63" s="44"/>
      <c r="U63" s="118"/>
      <c r="V63" s="103"/>
      <c r="W63" s="44"/>
      <c r="X63" s="44"/>
      <c r="Y63" s="44"/>
      <c r="Z63" s="44"/>
      <c r="AA63" s="44"/>
      <c r="AB63" s="44"/>
      <c r="AC63" s="44"/>
      <c r="AD63" s="44"/>
      <c r="AE63" s="44"/>
      <c r="AF63" s="118"/>
      <c r="AG63" s="103"/>
      <c r="AH63" s="44"/>
      <c r="AI63" s="44"/>
      <c r="AJ63" s="44"/>
      <c r="AK63" s="44"/>
      <c r="AL63" s="44"/>
      <c r="AM63" s="44"/>
      <c r="AN63" s="44"/>
      <c r="AO63" s="44"/>
      <c r="AP63" s="44"/>
      <c r="AQ63" s="118"/>
      <c r="AR63" s="103"/>
    </row>
    <row r="64" spans="2:49"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37"/>
      <c r="U64" s="117"/>
      <c r="V64" s="97"/>
      <c r="W64" s="37"/>
      <c r="X64" s="37"/>
      <c r="Y64" s="37"/>
      <c r="Z64" s="37"/>
      <c r="AA64" s="37"/>
      <c r="AB64" s="37"/>
      <c r="AC64" s="37"/>
      <c r="AD64" s="37"/>
      <c r="AE64" s="37"/>
      <c r="AF64" s="117"/>
      <c r="AG64" s="97"/>
      <c r="AH64" s="37"/>
      <c r="AI64" s="37"/>
      <c r="AJ64" s="37"/>
      <c r="AK64" s="37"/>
      <c r="AL64" s="37"/>
      <c r="AM64" s="37"/>
      <c r="AN64" s="37"/>
      <c r="AO64" s="37"/>
      <c r="AP64" s="37"/>
      <c r="AQ64" s="117"/>
      <c r="AR64" s="97"/>
    </row>
    <row r="65" spans="2:49" s="10" customFormat="1" ht="15.75" thickBot="1" x14ac:dyDescent="0.3">
      <c r="B65" s="15"/>
      <c r="C65" s="5"/>
      <c r="D65" s="6"/>
      <c r="E65" s="6"/>
      <c r="F65" s="35" t="s">
        <v>32</v>
      </c>
      <c r="G65" s="35" t="s">
        <v>73</v>
      </c>
      <c r="H65" s="36">
        <v>2</v>
      </c>
      <c r="I65" s="96" t="s">
        <v>28</v>
      </c>
      <c r="J65" s="96" t="s">
        <v>28</v>
      </c>
      <c r="K65" s="38" t="s">
        <v>29</v>
      </c>
      <c r="L65" s="37"/>
      <c r="M65" s="37"/>
      <c r="N65" s="37"/>
      <c r="O65" s="37"/>
      <c r="P65" s="37"/>
      <c r="Q65" s="37"/>
      <c r="R65" s="37"/>
      <c r="S65" s="37"/>
      <c r="T65" s="37"/>
      <c r="U65" s="117"/>
      <c r="V65" s="97"/>
      <c r="W65" s="37"/>
      <c r="X65" s="37"/>
      <c r="Y65" s="37"/>
      <c r="Z65" s="37"/>
      <c r="AA65" s="37"/>
      <c r="AB65" s="37"/>
      <c r="AC65" s="37"/>
      <c r="AD65" s="37"/>
      <c r="AE65" s="37"/>
      <c r="AF65" s="117"/>
      <c r="AG65" s="97"/>
      <c r="AH65" s="37"/>
      <c r="AI65" s="37"/>
      <c r="AJ65" s="37"/>
      <c r="AK65" s="37"/>
      <c r="AL65" s="37"/>
      <c r="AM65" s="37"/>
      <c r="AN65" s="37"/>
      <c r="AO65" s="37"/>
      <c r="AP65" s="37"/>
      <c r="AQ65" s="117"/>
      <c r="AR65" s="97"/>
      <c r="AS65" s="17"/>
      <c r="AT65" s="17"/>
      <c r="AU65" s="17"/>
      <c r="AV65" s="17"/>
      <c r="AW65" s="17"/>
    </row>
    <row r="66" spans="2:49" x14ac:dyDescent="0.25">
      <c r="B66" s="16"/>
      <c r="C66" s="5"/>
      <c r="D66" s="6"/>
      <c r="E66" s="6"/>
      <c r="F66" s="35" t="s">
        <v>2</v>
      </c>
      <c r="G66" s="35" t="s">
        <v>73</v>
      </c>
      <c r="H66" s="36">
        <v>4</v>
      </c>
      <c r="I66" s="97">
        <f t="shared" ref="I66" si="144">U66+AF66+AQ66</f>
        <v>0.60580912863070546</v>
      </c>
      <c r="J66" s="97">
        <f>V66+AG66+AR66</f>
        <v>0.68879668049792531</v>
      </c>
      <c r="K66" s="38">
        <v>241</v>
      </c>
      <c r="L66" s="37"/>
      <c r="M66" s="37"/>
      <c r="N66" s="37">
        <v>2</v>
      </c>
      <c r="O66" s="37">
        <v>10</v>
      </c>
      <c r="P66" s="37">
        <v>26</v>
      </c>
      <c r="Q66" s="37">
        <v>44</v>
      </c>
      <c r="R66" s="37">
        <v>26</v>
      </c>
      <c r="S66" s="37">
        <v>5</v>
      </c>
      <c r="T66" s="37">
        <v>1</v>
      </c>
      <c r="U66" s="117">
        <f t="shared" ref="U66" si="145">(N66+O66+P66+Q66+R66) /K66</f>
        <v>0.44813278008298757</v>
      </c>
      <c r="V66" s="97">
        <f t="shared" ref="V66" si="146">(N66+O66+P66+Q66+R66+S66+T66)/K66</f>
        <v>0.47302904564315351</v>
      </c>
      <c r="W66" s="37"/>
      <c r="X66" s="37"/>
      <c r="Y66" s="37">
        <v>1</v>
      </c>
      <c r="Z66" s="37">
        <v>0</v>
      </c>
      <c r="AA66" s="37">
        <v>5</v>
      </c>
      <c r="AB66" s="37">
        <v>6</v>
      </c>
      <c r="AC66" s="37">
        <v>11</v>
      </c>
      <c r="AD66" s="37">
        <v>7</v>
      </c>
      <c r="AE66" s="37">
        <v>5</v>
      </c>
      <c r="AF66" s="117">
        <f t="shared" ref="AF66" si="147">(Y66+Z66+AA66+AB66+AC66) /K66</f>
        <v>9.5435684647302899E-2</v>
      </c>
      <c r="AG66" s="97">
        <f t="shared" ref="AG66" si="148">(Y66+Z66+AA66+AB66+AC66+AD66+AE66)/K66</f>
        <v>0.14522821576763487</v>
      </c>
      <c r="AH66" s="37"/>
      <c r="AI66" s="37"/>
      <c r="AJ66" s="37">
        <v>0</v>
      </c>
      <c r="AK66" s="37">
        <v>3</v>
      </c>
      <c r="AL66" s="37">
        <v>5</v>
      </c>
      <c r="AM66" s="37">
        <v>3</v>
      </c>
      <c r="AN66" s="37">
        <v>4</v>
      </c>
      <c r="AO66" s="37">
        <v>2</v>
      </c>
      <c r="AP66" s="37">
        <v>0</v>
      </c>
      <c r="AQ66" s="117">
        <f t="shared" ref="AQ66" si="149">(AJ66+AK66+AL66+AM66+AN66) /K66</f>
        <v>6.2240663900414939E-2</v>
      </c>
      <c r="AR66" s="97">
        <f t="shared" ref="AR66" si="150">(AJ66+AK66+AL66+AM66+AN66+AO66+AP66)/K66</f>
        <v>7.0539419087136929E-2</v>
      </c>
    </row>
    <row r="67" spans="2:49" x14ac:dyDescent="0.25">
      <c r="B67" s="16"/>
      <c r="C67" s="5"/>
      <c r="D67" s="6"/>
      <c r="E67" s="6"/>
      <c r="F67" s="35" t="s">
        <v>4</v>
      </c>
      <c r="G67" s="35" t="s">
        <v>73</v>
      </c>
      <c r="H67" s="36">
        <v>3</v>
      </c>
      <c r="I67" s="96" t="s">
        <v>28</v>
      </c>
      <c r="J67" s="96" t="s">
        <v>28</v>
      </c>
      <c r="K67" s="39" t="s">
        <v>29</v>
      </c>
      <c r="L67" s="40"/>
      <c r="M67" s="40"/>
      <c r="N67" s="40"/>
      <c r="O67" s="40"/>
      <c r="P67" s="40"/>
      <c r="Q67" s="40"/>
      <c r="R67" s="40"/>
      <c r="S67" s="40"/>
      <c r="T67" s="40"/>
      <c r="U67" s="117"/>
      <c r="V67" s="97"/>
      <c r="W67" s="37"/>
      <c r="X67" s="37"/>
      <c r="Y67" s="37"/>
      <c r="Z67" s="37"/>
      <c r="AA67" s="37"/>
      <c r="AB67" s="37"/>
      <c r="AC67" s="37"/>
      <c r="AD67" s="37"/>
      <c r="AE67" s="37"/>
      <c r="AF67" s="117"/>
      <c r="AG67" s="97"/>
      <c r="AH67" s="37"/>
      <c r="AI67" s="37"/>
      <c r="AJ67" s="37"/>
      <c r="AK67" s="37"/>
      <c r="AL67" s="37"/>
      <c r="AM67" s="37"/>
      <c r="AN67" s="37"/>
      <c r="AO67" s="37"/>
      <c r="AP67" s="37"/>
      <c r="AQ67" s="117"/>
      <c r="AR67" s="97"/>
    </row>
    <row r="68" spans="2:49" x14ac:dyDescent="0.25">
      <c r="B68" s="16"/>
      <c r="C68" s="5"/>
      <c r="D68" s="6"/>
      <c r="E68" s="6"/>
      <c r="F68" s="35" t="s">
        <v>5</v>
      </c>
      <c r="G68" s="35" t="s">
        <v>73</v>
      </c>
      <c r="H68" s="36">
        <v>6</v>
      </c>
      <c r="I68" s="96" t="s">
        <v>28</v>
      </c>
      <c r="J68" s="96" t="s">
        <v>28</v>
      </c>
      <c r="K68" s="39" t="s">
        <v>29</v>
      </c>
      <c r="L68" s="40"/>
      <c r="M68" s="40"/>
      <c r="N68" s="40"/>
      <c r="O68" s="40"/>
      <c r="P68" s="40"/>
      <c r="Q68" s="40"/>
      <c r="R68" s="40"/>
      <c r="S68" s="40"/>
      <c r="T68" s="40"/>
      <c r="U68" s="117"/>
      <c r="V68" s="97"/>
      <c r="W68" s="37"/>
      <c r="X68" s="37"/>
      <c r="Y68" s="37"/>
      <c r="Z68" s="37"/>
      <c r="AA68" s="37"/>
      <c r="AB68" s="37"/>
      <c r="AC68" s="37"/>
      <c r="AD68" s="37"/>
      <c r="AE68" s="37"/>
      <c r="AF68" s="117"/>
      <c r="AG68" s="97"/>
      <c r="AH68" s="37"/>
      <c r="AI68" s="37"/>
      <c r="AJ68" s="37"/>
      <c r="AK68" s="37"/>
      <c r="AL68" s="37"/>
      <c r="AM68" s="37"/>
      <c r="AN68" s="37"/>
      <c r="AO68" s="37"/>
      <c r="AP68" s="37"/>
      <c r="AQ68" s="117"/>
      <c r="AR68" s="97"/>
    </row>
    <row r="69" spans="2:49" s="10" customFormat="1" ht="15.75" thickBot="1" x14ac:dyDescent="0.3">
      <c r="B69" s="15"/>
      <c r="C69" s="8"/>
      <c r="D69" s="9"/>
      <c r="E69" s="9"/>
      <c r="F69" s="44"/>
      <c r="G69" s="44"/>
      <c r="H69" s="42"/>
      <c r="I69" s="98"/>
      <c r="J69" s="98"/>
      <c r="K69" s="43"/>
      <c r="L69" s="44"/>
      <c r="M69" s="44"/>
      <c r="N69" s="44"/>
      <c r="O69" s="44"/>
      <c r="P69" s="44"/>
      <c r="Q69" s="44"/>
      <c r="R69" s="44"/>
      <c r="S69" s="44"/>
      <c r="T69" s="44"/>
      <c r="U69" s="118"/>
      <c r="V69" s="103"/>
      <c r="W69" s="44"/>
      <c r="X69" s="44"/>
      <c r="Y69" s="44"/>
      <c r="Z69" s="44"/>
      <c r="AA69" s="44"/>
      <c r="AB69" s="44"/>
      <c r="AC69" s="44"/>
      <c r="AD69" s="44"/>
      <c r="AE69" s="44"/>
      <c r="AF69" s="118"/>
      <c r="AG69" s="103"/>
      <c r="AH69" s="44"/>
      <c r="AI69" s="44"/>
      <c r="AJ69" s="44"/>
      <c r="AK69" s="44"/>
      <c r="AL69" s="44"/>
      <c r="AM69" s="44"/>
      <c r="AN69" s="44"/>
      <c r="AO69" s="44"/>
      <c r="AP69" s="44"/>
      <c r="AQ69" s="118"/>
      <c r="AR69" s="103"/>
      <c r="AS69" s="17"/>
      <c r="AT69" s="17"/>
      <c r="AU69" s="17"/>
      <c r="AV69" s="17"/>
      <c r="AW69" s="17"/>
    </row>
    <row r="70" spans="2:49" x14ac:dyDescent="0.25">
      <c r="B70" s="16"/>
      <c r="C70" s="5" t="s">
        <v>16</v>
      </c>
      <c r="D70" s="6"/>
      <c r="E70" s="6"/>
      <c r="F70" s="35" t="s">
        <v>1</v>
      </c>
      <c r="G70" s="35" t="s">
        <v>73</v>
      </c>
      <c r="H70" s="36">
        <v>1</v>
      </c>
      <c r="I70" s="97">
        <f t="shared" ref="I70" si="151">U70+AF70+AQ70</f>
        <v>0.79571663920922575</v>
      </c>
      <c r="J70" s="97">
        <f t="shared" ref="J70" si="152">V70+AG70+AR70</f>
        <v>0.82866556836902805</v>
      </c>
      <c r="K70" s="38">
        <v>607</v>
      </c>
      <c r="L70" s="37"/>
      <c r="M70" s="37"/>
      <c r="N70" s="37"/>
      <c r="O70" s="37"/>
      <c r="P70" s="37"/>
      <c r="Q70" s="37">
        <v>380</v>
      </c>
      <c r="R70" s="37">
        <v>99</v>
      </c>
      <c r="S70" s="37">
        <v>18</v>
      </c>
      <c r="T70" s="37">
        <v>0</v>
      </c>
      <c r="U70" s="117">
        <f t="shared" ref="U70" si="153">(Q70+R70)/K70</f>
        <v>0.78912685337726529</v>
      </c>
      <c r="V70" s="97">
        <f t="shared" ref="V70" si="154">(Q70+R70+S70+T70)/K70</f>
        <v>0.8187808896210873</v>
      </c>
      <c r="W70" s="37"/>
      <c r="X70" s="37"/>
      <c r="Y70" s="37"/>
      <c r="Z70" s="37"/>
      <c r="AA70" s="37"/>
      <c r="AB70" s="37">
        <v>1</v>
      </c>
      <c r="AC70" s="37">
        <v>2</v>
      </c>
      <c r="AD70" s="37">
        <v>0</v>
      </c>
      <c r="AE70" s="37">
        <v>1</v>
      </c>
      <c r="AF70" s="117">
        <f t="shared" ref="AF70" si="155">(AB70+AC70)/K70</f>
        <v>4.9423393739703456E-3</v>
      </c>
      <c r="AG70" s="97">
        <f t="shared" ref="AG70" si="156">(AB70+AC70+AD70+AE70)/K70</f>
        <v>6.5897858319604614E-3</v>
      </c>
      <c r="AH70" s="37"/>
      <c r="AI70" s="37"/>
      <c r="AJ70" s="37"/>
      <c r="AK70" s="37"/>
      <c r="AL70" s="37"/>
      <c r="AM70" s="37">
        <v>0</v>
      </c>
      <c r="AN70" s="37">
        <v>1</v>
      </c>
      <c r="AO70" s="37">
        <v>1</v>
      </c>
      <c r="AP70" s="37">
        <v>0</v>
      </c>
      <c r="AQ70" s="117">
        <f t="shared" ref="AQ70" si="157">(AM70+AN70)/K70</f>
        <v>1.6474464579901153E-3</v>
      </c>
      <c r="AR70" s="97">
        <f t="shared" ref="AR70" si="158">(AM70+AN70+AO70+AP70)/K70</f>
        <v>3.2948929159802307E-3</v>
      </c>
    </row>
    <row r="71" spans="2:49" x14ac:dyDescent="0.25">
      <c r="B71" s="16"/>
      <c r="C71" s="5"/>
      <c r="D71" s="6"/>
      <c r="E71" s="6"/>
      <c r="F71" s="35" t="s">
        <v>32</v>
      </c>
      <c r="G71" s="35" t="s">
        <v>73</v>
      </c>
      <c r="H71" s="36">
        <v>2</v>
      </c>
      <c r="I71" s="97">
        <f t="shared" ref="I71" si="159">U71+AF71+AQ71</f>
        <v>0.78350515463917525</v>
      </c>
      <c r="J71" s="97">
        <f t="shared" ref="J71" si="160">V71+AG71+AR71</f>
        <v>0.81030927835051547</v>
      </c>
      <c r="K71" s="38">
        <v>485</v>
      </c>
      <c r="L71" s="37"/>
      <c r="M71" s="37"/>
      <c r="N71" s="37"/>
      <c r="O71" s="37"/>
      <c r="P71" s="37">
        <v>19</v>
      </c>
      <c r="Q71" s="37">
        <v>266</v>
      </c>
      <c r="R71" s="37">
        <v>60</v>
      </c>
      <c r="S71" s="37">
        <v>9</v>
      </c>
      <c r="T71" s="37">
        <v>3</v>
      </c>
      <c r="U71" s="117">
        <f t="shared" ref="U71" si="161">(P71+Q71+R71)/K71</f>
        <v>0.71134020618556704</v>
      </c>
      <c r="V71" s="97">
        <f t="shared" ref="V71" si="162">(P71+Q71+R71+S71+T71)/K71</f>
        <v>0.73608247422680417</v>
      </c>
      <c r="W71" s="37"/>
      <c r="X71" s="37"/>
      <c r="Y71" s="37"/>
      <c r="Z71" s="37"/>
      <c r="AA71" s="37">
        <v>0</v>
      </c>
      <c r="AB71" s="37">
        <v>13</v>
      </c>
      <c r="AC71" s="37">
        <v>4</v>
      </c>
      <c r="AD71" s="37">
        <v>0</v>
      </c>
      <c r="AE71" s="37">
        <v>1</v>
      </c>
      <c r="AF71" s="117">
        <f t="shared" ref="AF71" si="163">(AA71+AB71+AC71)/K71</f>
        <v>3.5051546391752578E-2</v>
      </c>
      <c r="AG71" s="97">
        <f t="shared" ref="AG71" si="164">(AA71+AB71+AC71+AD71+AE71)/K71</f>
        <v>3.711340206185567E-2</v>
      </c>
      <c r="AH71" s="37"/>
      <c r="AI71" s="37"/>
      <c r="AJ71" s="37"/>
      <c r="AK71" s="37"/>
      <c r="AL71" s="37">
        <v>6</v>
      </c>
      <c r="AM71" s="37">
        <v>9</v>
      </c>
      <c r="AN71" s="37">
        <v>3</v>
      </c>
      <c r="AO71" s="37">
        <v>0</v>
      </c>
      <c r="AP71" s="37">
        <v>0</v>
      </c>
      <c r="AQ71" s="117">
        <f t="shared" ref="AQ71" si="165">(AL71+AM71+AN71)/K71</f>
        <v>3.711340206185567E-2</v>
      </c>
      <c r="AR71" s="97">
        <f t="shared" ref="AR71" si="166">(AL71+AM71+AN71+AO71+AP71)/K71</f>
        <v>3.711340206185567E-2</v>
      </c>
    </row>
    <row r="72" spans="2:49" x14ac:dyDescent="0.25">
      <c r="B72" s="16"/>
      <c r="C72" s="5"/>
      <c r="D72" s="6"/>
      <c r="E72" s="6"/>
      <c r="F72" s="35" t="s">
        <v>2</v>
      </c>
      <c r="G72" s="35" t="s">
        <v>73</v>
      </c>
      <c r="H72" s="36">
        <v>4</v>
      </c>
      <c r="I72" s="97">
        <f t="shared" ref="I72" si="167">U72+AF72+AQ72</f>
        <v>0.90476190476190477</v>
      </c>
      <c r="J72" s="97">
        <f>V72+AG72+AR72</f>
        <v>0.90476190476190477</v>
      </c>
      <c r="K72" s="38">
        <v>42</v>
      </c>
      <c r="L72" s="37"/>
      <c r="M72" s="37"/>
      <c r="N72" s="37">
        <v>1</v>
      </c>
      <c r="O72" s="37">
        <v>22</v>
      </c>
      <c r="P72" s="37">
        <v>1</v>
      </c>
      <c r="Q72" s="37">
        <v>12</v>
      </c>
      <c r="R72" s="37">
        <v>1</v>
      </c>
      <c r="S72" s="37">
        <v>0</v>
      </c>
      <c r="T72" s="37">
        <v>0</v>
      </c>
      <c r="U72" s="117">
        <f t="shared" ref="U72" si="168">(N72+O72+P72+Q72+R72) /K72</f>
        <v>0.88095238095238093</v>
      </c>
      <c r="V72" s="97">
        <f t="shared" ref="V72" si="169">(N72+O72+P72+Q72+R72+S72+T72)/K72</f>
        <v>0.88095238095238093</v>
      </c>
      <c r="W72" s="37"/>
      <c r="X72" s="37"/>
      <c r="Y72" s="37">
        <v>0</v>
      </c>
      <c r="Z72" s="37">
        <v>0</v>
      </c>
      <c r="AA72" s="37">
        <v>0</v>
      </c>
      <c r="AB72" s="37">
        <v>0</v>
      </c>
      <c r="AC72" s="37">
        <v>0</v>
      </c>
      <c r="AD72" s="37">
        <v>0</v>
      </c>
      <c r="AE72" s="37">
        <v>0</v>
      </c>
      <c r="AF72" s="117">
        <f t="shared" ref="AF72" si="170">(Y72+Z72+AA72+AB72+AC72) /K72</f>
        <v>0</v>
      </c>
      <c r="AG72" s="97">
        <f t="shared" ref="AG72" si="171">(Y72+Z72+AA72+AB72+AC72+AD72+AE72)/K72</f>
        <v>0</v>
      </c>
      <c r="AH72" s="37"/>
      <c r="AI72" s="37"/>
      <c r="AJ72" s="37">
        <v>0</v>
      </c>
      <c r="AK72" s="37">
        <v>1</v>
      </c>
      <c r="AL72" s="37">
        <v>0</v>
      </c>
      <c r="AM72" s="37">
        <v>0</v>
      </c>
      <c r="AN72" s="37">
        <v>0</v>
      </c>
      <c r="AO72" s="37">
        <v>0</v>
      </c>
      <c r="AP72" s="37">
        <v>0</v>
      </c>
      <c r="AQ72" s="117">
        <f t="shared" ref="AQ72" si="172">(AJ72+AK72+AL72+AM72+AN72) /K72</f>
        <v>2.3809523809523808E-2</v>
      </c>
      <c r="AR72" s="97">
        <f t="shared" ref="AR72" si="173">(AJ72+AK72+AL72+AM72+AN72+AO72+AP72)/K72</f>
        <v>2.3809523809523808E-2</v>
      </c>
    </row>
    <row r="73" spans="2:49" x14ac:dyDescent="0.25">
      <c r="B73" s="16"/>
      <c r="C73" s="5"/>
      <c r="D73" s="6"/>
      <c r="E73" s="6"/>
      <c r="F73" s="35" t="s">
        <v>4</v>
      </c>
      <c r="G73" s="35" t="s">
        <v>73</v>
      </c>
      <c r="H73" s="36">
        <v>3</v>
      </c>
      <c r="I73" s="96" t="s">
        <v>28</v>
      </c>
      <c r="J73" s="96" t="s">
        <v>28</v>
      </c>
      <c r="K73" s="39" t="s">
        <v>29</v>
      </c>
      <c r="L73" s="40"/>
      <c r="M73" s="40"/>
      <c r="N73" s="40"/>
      <c r="O73" s="40"/>
      <c r="P73" s="40"/>
      <c r="Q73" s="40"/>
      <c r="R73" s="40"/>
      <c r="S73" s="40"/>
      <c r="T73" s="40"/>
      <c r="U73" s="117"/>
      <c r="V73" s="97"/>
      <c r="W73" s="37"/>
      <c r="X73" s="37"/>
      <c r="Y73" s="37"/>
      <c r="Z73" s="37"/>
      <c r="AA73" s="37"/>
      <c r="AB73" s="37"/>
      <c r="AC73" s="37"/>
      <c r="AD73" s="37"/>
      <c r="AE73" s="37"/>
      <c r="AF73" s="117"/>
      <c r="AG73" s="97"/>
      <c r="AH73" s="37"/>
      <c r="AI73" s="37"/>
      <c r="AJ73" s="37"/>
      <c r="AK73" s="37"/>
      <c r="AL73" s="37"/>
      <c r="AM73" s="37"/>
      <c r="AN73" s="37"/>
      <c r="AO73" s="37"/>
      <c r="AP73" s="37"/>
      <c r="AQ73" s="117"/>
      <c r="AR73" s="97"/>
    </row>
    <row r="74" spans="2:49" x14ac:dyDescent="0.25">
      <c r="B74" s="16"/>
      <c r="C74" s="5"/>
      <c r="D74" s="6"/>
      <c r="E74" s="6"/>
      <c r="F74" s="35" t="s">
        <v>5</v>
      </c>
      <c r="G74" s="35" t="s">
        <v>73</v>
      </c>
      <c r="H74" s="36">
        <v>6</v>
      </c>
      <c r="I74" s="96" t="s">
        <v>28</v>
      </c>
      <c r="J74" s="96" t="s">
        <v>28</v>
      </c>
      <c r="K74" s="39" t="s">
        <v>29</v>
      </c>
      <c r="L74" s="40"/>
      <c r="M74" s="40"/>
      <c r="N74" s="40"/>
      <c r="O74" s="40"/>
      <c r="P74" s="40"/>
      <c r="Q74" s="40"/>
      <c r="R74" s="40"/>
      <c r="S74" s="40"/>
      <c r="T74" s="40"/>
      <c r="U74" s="117"/>
      <c r="V74" s="97"/>
      <c r="W74" s="37"/>
      <c r="X74" s="37"/>
      <c r="Y74" s="37"/>
      <c r="Z74" s="37"/>
      <c r="AA74" s="37"/>
      <c r="AB74" s="37"/>
      <c r="AC74" s="37"/>
      <c r="AD74" s="37"/>
      <c r="AE74" s="37"/>
      <c r="AF74" s="117"/>
      <c r="AG74" s="97"/>
      <c r="AH74" s="37"/>
      <c r="AI74" s="37"/>
      <c r="AJ74" s="37"/>
      <c r="AK74" s="37"/>
      <c r="AL74" s="37"/>
      <c r="AM74" s="37"/>
      <c r="AN74" s="37"/>
      <c r="AO74" s="37"/>
      <c r="AP74" s="37"/>
      <c r="AQ74" s="117"/>
      <c r="AR74" s="97"/>
    </row>
    <row r="75" spans="2:49" s="10" customFormat="1" ht="15.75" thickBot="1" x14ac:dyDescent="0.3">
      <c r="B75" s="15"/>
      <c r="C75" s="8"/>
      <c r="D75" s="8"/>
      <c r="E75" s="8"/>
      <c r="F75" s="44"/>
      <c r="G75" s="44"/>
      <c r="H75" s="42"/>
      <c r="I75" s="98"/>
      <c r="J75" s="98"/>
      <c r="K75" s="43"/>
      <c r="L75" s="44"/>
      <c r="M75" s="44"/>
      <c r="N75" s="44"/>
      <c r="O75" s="44"/>
      <c r="P75" s="44"/>
      <c r="Q75" s="44"/>
      <c r="R75" s="44"/>
      <c r="S75" s="44"/>
      <c r="T75" s="44"/>
      <c r="U75" s="118"/>
      <c r="V75" s="103"/>
      <c r="W75" s="44"/>
      <c r="X75" s="44"/>
      <c r="Y75" s="44"/>
      <c r="Z75" s="44"/>
      <c r="AA75" s="44"/>
      <c r="AB75" s="44"/>
      <c r="AC75" s="44"/>
      <c r="AD75" s="44"/>
      <c r="AE75" s="44"/>
      <c r="AF75" s="118"/>
      <c r="AG75" s="103"/>
      <c r="AH75" s="44"/>
      <c r="AI75" s="44"/>
      <c r="AJ75" s="44"/>
      <c r="AK75" s="44"/>
      <c r="AL75" s="44"/>
      <c r="AM75" s="44"/>
      <c r="AN75" s="44"/>
      <c r="AO75" s="44"/>
      <c r="AP75" s="44"/>
      <c r="AQ75" s="118"/>
      <c r="AR75" s="103"/>
      <c r="AS75" s="17"/>
      <c r="AT75" s="17"/>
      <c r="AU75" s="17"/>
      <c r="AV75" s="17"/>
      <c r="AW75" s="17"/>
    </row>
    <row r="76" spans="2:49" x14ac:dyDescent="0.25">
      <c r="B76" s="16"/>
      <c r="C76" s="5" t="s">
        <v>17</v>
      </c>
      <c r="D76" s="6"/>
      <c r="E76" s="6"/>
      <c r="F76" s="35" t="s">
        <v>1</v>
      </c>
      <c r="G76" s="35" t="s">
        <v>73</v>
      </c>
      <c r="H76" s="36">
        <v>1</v>
      </c>
      <c r="I76" s="97">
        <f t="shared" ref="I76" si="174">U76+AF76+AQ76</f>
        <v>0.67084639498432597</v>
      </c>
      <c r="J76" s="97">
        <f t="shared" ref="J76" si="175">V76+AG76+AR76</f>
        <v>0.6959247648902821</v>
      </c>
      <c r="K76" s="38">
        <v>319</v>
      </c>
      <c r="L76" s="37"/>
      <c r="M76" s="37"/>
      <c r="N76" s="37"/>
      <c r="O76" s="37"/>
      <c r="P76" s="37"/>
      <c r="Q76" s="37">
        <v>188</v>
      </c>
      <c r="R76" s="37">
        <v>20</v>
      </c>
      <c r="S76" s="37">
        <v>2</v>
      </c>
      <c r="T76" s="37">
        <v>1</v>
      </c>
      <c r="U76" s="117">
        <f t="shared" ref="U76" si="176">(Q76+R76)/K76</f>
        <v>0.65203761755485889</v>
      </c>
      <c r="V76" s="97">
        <f t="shared" ref="V76" si="177">(Q76+R76+S76+T76)/K76</f>
        <v>0.66144200626959249</v>
      </c>
      <c r="W76" s="37"/>
      <c r="X76" s="37"/>
      <c r="Y76" s="37"/>
      <c r="Z76" s="37"/>
      <c r="AA76" s="37"/>
      <c r="AB76" s="37">
        <v>0</v>
      </c>
      <c r="AC76" s="37">
        <v>0</v>
      </c>
      <c r="AD76" s="37">
        <v>0</v>
      </c>
      <c r="AE76" s="37">
        <v>0</v>
      </c>
      <c r="AF76" s="117">
        <f t="shared" ref="AF76" si="178">(AB76+AC76)/K76</f>
        <v>0</v>
      </c>
      <c r="AG76" s="97">
        <f t="shared" ref="AG76" si="179">(AB76+AC76+AD76+AE76)/K76</f>
        <v>0</v>
      </c>
      <c r="AH76" s="37"/>
      <c r="AI76" s="37"/>
      <c r="AJ76" s="37"/>
      <c r="AK76" s="37"/>
      <c r="AL76" s="37"/>
      <c r="AM76" s="37">
        <v>2</v>
      </c>
      <c r="AN76" s="37">
        <v>4</v>
      </c>
      <c r="AO76" s="37">
        <v>3</v>
      </c>
      <c r="AP76" s="37">
        <v>2</v>
      </c>
      <c r="AQ76" s="117">
        <f t="shared" ref="AQ76" si="180">(AM76+AN76)/K76</f>
        <v>1.8808777429467086E-2</v>
      </c>
      <c r="AR76" s="97">
        <f t="shared" ref="AR76" si="181">(AM76+AN76+AO76+AP76)/K76</f>
        <v>3.4482758620689655E-2</v>
      </c>
    </row>
    <row r="77" spans="2:49" x14ac:dyDescent="0.25">
      <c r="B77" s="16"/>
      <c r="C77" s="5"/>
      <c r="D77" s="6"/>
      <c r="E77" s="6"/>
      <c r="F77" s="35" t="s">
        <v>32</v>
      </c>
      <c r="G77" s="35" t="s">
        <v>73</v>
      </c>
      <c r="H77" s="36">
        <v>2</v>
      </c>
      <c r="I77" s="97">
        <f t="shared" ref="I77" si="182">U77+AF77+AQ77</f>
        <v>0.45981873111782473</v>
      </c>
      <c r="J77" s="97">
        <f t="shared" ref="J77" si="183">V77+AG77+AR77</f>
        <v>0.56374622356495474</v>
      </c>
      <c r="K77" s="39">
        <v>1655</v>
      </c>
      <c r="L77" s="37"/>
      <c r="M77" s="37"/>
      <c r="N77" s="37"/>
      <c r="O77" s="37"/>
      <c r="P77" s="37">
        <v>46</v>
      </c>
      <c r="Q77" s="37">
        <v>513</v>
      </c>
      <c r="R77" s="37">
        <v>159</v>
      </c>
      <c r="S77" s="37">
        <v>60</v>
      </c>
      <c r="T77" s="37">
        <v>25</v>
      </c>
      <c r="U77" s="117">
        <f t="shared" ref="U77" si="184">(P77+Q77+R77)/K77</f>
        <v>0.43383685800604227</v>
      </c>
      <c r="V77" s="97">
        <f t="shared" ref="V77" si="185">(P77+Q77+R77+S77+T77)/K77</f>
        <v>0.48519637462235649</v>
      </c>
      <c r="W77" s="37"/>
      <c r="X77" s="37"/>
      <c r="Y77" s="37"/>
      <c r="Z77" s="37"/>
      <c r="AA77" s="37">
        <v>0</v>
      </c>
      <c r="AB77" s="37">
        <v>1</v>
      </c>
      <c r="AC77" s="37">
        <v>6</v>
      </c>
      <c r="AD77" s="37">
        <v>9</v>
      </c>
      <c r="AE77" s="37">
        <v>6</v>
      </c>
      <c r="AF77" s="117">
        <f t="shared" ref="AF77" si="186">(AA77+AB77+AC77)/K77</f>
        <v>4.229607250755287E-3</v>
      </c>
      <c r="AG77" s="97">
        <f t="shared" ref="AG77" si="187">(AA77+AB77+AC77+AD77+AE77)/K77</f>
        <v>1.3293051359516616E-2</v>
      </c>
      <c r="AH77" s="37"/>
      <c r="AI77" s="37"/>
      <c r="AJ77" s="37"/>
      <c r="AK77" s="37"/>
      <c r="AL77" s="35">
        <v>6</v>
      </c>
      <c r="AM77" s="35">
        <v>19</v>
      </c>
      <c r="AN77" s="35">
        <v>11</v>
      </c>
      <c r="AO77" s="35">
        <v>23</v>
      </c>
      <c r="AP77" s="37">
        <v>49</v>
      </c>
      <c r="AQ77" s="117">
        <f t="shared" ref="AQ77" si="188">(AL77+AM77+AN77)/K77</f>
        <v>2.175226586102719E-2</v>
      </c>
      <c r="AR77" s="97">
        <f t="shared" ref="AR77" si="189">(AL77+AM77+AN77+AO77+AP77)/K77</f>
        <v>6.5256797583081574E-2</v>
      </c>
    </row>
    <row r="78" spans="2:49" x14ac:dyDescent="0.25">
      <c r="B78" s="16"/>
      <c r="C78" s="5"/>
      <c r="D78" s="6"/>
      <c r="E78" s="6"/>
      <c r="F78" s="35" t="s">
        <v>2</v>
      </c>
      <c r="G78" s="35" t="s">
        <v>73</v>
      </c>
      <c r="H78" s="36">
        <v>4</v>
      </c>
      <c r="I78" s="97">
        <f t="shared" ref="I78" si="190">U78+AF78+AQ78</f>
        <v>0.56000000000000005</v>
      </c>
      <c r="J78" s="97">
        <f>V78+AG78+AR78</f>
        <v>0.62</v>
      </c>
      <c r="K78" s="38">
        <v>50</v>
      </c>
      <c r="L78" s="37"/>
      <c r="M78" s="37"/>
      <c r="N78" s="37">
        <v>4</v>
      </c>
      <c r="O78" s="37">
        <v>5</v>
      </c>
      <c r="P78" s="37">
        <v>2</v>
      </c>
      <c r="Q78" s="37">
        <v>13</v>
      </c>
      <c r="R78" s="37">
        <v>1</v>
      </c>
      <c r="S78" s="37">
        <v>2</v>
      </c>
      <c r="T78" s="37">
        <v>0</v>
      </c>
      <c r="U78" s="117">
        <f t="shared" ref="U78" si="191">(N78+O78+P78+Q78+R78) /K78</f>
        <v>0.5</v>
      </c>
      <c r="V78" s="97">
        <f t="shared" ref="V78" si="192">(N78+O78+P78+Q78+R78+S78+T78)/K78</f>
        <v>0.54</v>
      </c>
      <c r="W78" s="37"/>
      <c r="X78" s="37"/>
      <c r="Y78" s="37">
        <v>0</v>
      </c>
      <c r="Z78" s="37">
        <v>0</v>
      </c>
      <c r="AA78" s="37">
        <v>0</v>
      </c>
      <c r="AB78" s="37">
        <v>0</v>
      </c>
      <c r="AC78" s="37">
        <v>0</v>
      </c>
      <c r="AD78" s="37">
        <v>0</v>
      </c>
      <c r="AE78" s="37">
        <v>0</v>
      </c>
      <c r="AF78" s="117">
        <f t="shared" ref="AF78" si="193">(Y78+Z78+AA78+AB78+AC78) /K78</f>
        <v>0</v>
      </c>
      <c r="AG78" s="97">
        <f t="shared" ref="AG78" si="194">(Y78+Z78+AA78+AB78+AC78+AD78+AE78)/K78</f>
        <v>0</v>
      </c>
      <c r="AH78" s="37"/>
      <c r="AI78" s="37"/>
      <c r="AJ78" s="37">
        <v>1</v>
      </c>
      <c r="AK78" s="37">
        <v>2</v>
      </c>
      <c r="AL78" s="37">
        <v>0</v>
      </c>
      <c r="AM78" s="37">
        <v>0</v>
      </c>
      <c r="AN78" s="37">
        <v>0</v>
      </c>
      <c r="AO78" s="37">
        <v>0</v>
      </c>
      <c r="AP78" s="37">
        <v>1</v>
      </c>
      <c r="AQ78" s="117">
        <f t="shared" ref="AQ78" si="195">(AJ78+AK78+AL78+AM78+AN78) /K78</f>
        <v>0.06</v>
      </c>
      <c r="AR78" s="97">
        <f t="shared" ref="AR78" si="196">(AJ78+AK78+AL78+AM78+AN78+AO78+AP78)/K78</f>
        <v>0.08</v>
      </c>
    </row>
    <row r="79" spans="2:49" x14ac:dyDescent="0.25">
      <c r="B79" s="16"/>
      <c r="C79" s="5"/>
      <c r="D79" s="6"/>
      <c r="E79" s="6"/>
      <c r="F79" s="35" t="s">
        <v>4</v>
      </c>
      <c r="G79" s="35" t="s">
        <v>73</v>
      </c>
      <c r="H79" s="36">
        <v>3</v>
      </c>
      <c r="I79" s="96" t="s">
        <v>28</v>
      </c>
      <c r="J79" s="96" t="s">
        <v>28</v>
      </c>
      <c r="K79" s="39" t="s">
        <v>29</v>
      </c>
      <c r="L79" s="40"/>
      <c r="M79" s="40"/>
      <c r="N79" s="40"/>
      <c r="O79" s="40"/>
      <c r="P79" s="40"/>
      <c r="Q79" s="40"/>
      <c r="R79" s="40"/>
      <c r="S79" s="40"/>
      <c r="T79" s="40"/>
      <c r="U79" s="117"/>
      <c r="V79" s="97"/>
      <c r="W79" s="37"/>
      <c r="X79" s="37"/>
      <c r="Y79" s="37"/>
      <c r="Z79" s="37"/>
      <c r="AA79" s="37"/>
      <c r="AB79" s="37"/>
      <c r="AC79" s="37"/>
      <c r="AD79" s="37"/>
      <c r="AE79" s="37"/>
      <c r="AF79" s="117"/>
      <c r="AG79" s="97"/>
      <c r="AH79" s="37"/>
      <c r="AI79" s="37"/>
      <c r="AJ79" s="37"/>
      <c r="AK79" s="37"/>
      <c r="AL79" s="37"/>
      <c r="AM79" s="37"/>
      <c r="AN79" s="37"/>
      <c r="AO79" s="37"/>
      <c r="AP79" s="37"/>
      <c r="AQ79" s="117"/>
      <c r="AR79" s="97"/>
    </row>
    <row r="80" spans="2:49" x14ac:dyDescent="0.25">
      <c r="B80" s="16"/>
      <c r="C80" s="5"/>
      <c r="D80" s="6"/>
      <c r="E80" s="6"/>
      <c r="F80" s="35" t="s">
        <v>5</v>
      </c>
      <c r="G80" s="35" t="s">
        <v>73</v>
      </c>
      <c r="H80" s="36">
        <v>6</v>
      </c>
      <c r="I80" s="96" t="s">
        <v>28</v>
      </c>
      <c r="J80" s="96" t="s">
        <v>28</v>
      </c>
      <c r="K80" s="39" t="s">
        <v>29</v>
      </c>
      <c r="L80" s="40"/>
      <c r="M80" s="40"/>
      <c r="N80" s="40"/>
      <c r="O80" s="40"/>
      <c r="P80" s="40"/>
      <c r="Q80" s="40"/>
      <c r="R80" s="40"/>
      <c r="S80" s="40"/>
      <c r="T80" s="40"/>
      <c r="U80" s="117"/>
      <c r="V80" s="97"/>
      <c r="W80" s="37"/>
      <c r="X80" s="37"/>
      <c r="Y80" s="37"/>
      <c r="Z80" s="37"/>
      <c r="AA80" s="37"/>
      <c r="AB80" s="37"/>
      <c r="AC80" s="37"/>
      <c r="AD80" s="37"/>
      <c r="AE80" s="37"/>
      <c r="AF80" s="117"/>
      <c r="AG80" s="97"/>
      <c r="AH80" s="37"/>
      <c r="AI80" s="37"/>
      <c r="AJ80" s="37"/>
      <c r="AK80" s="37"/>
      <c r="AL80" s="37"/>
      <c r="AM80" s="37"/>
      <c r="AN80" s="37"/>
      <c r="AO80" s="37"/>
      <c r="AP80" s="37"/>
      <c r="AQ80" s="117"/>
      <c r="AR80" s="97"/>
    </row>
    <row r="81" spans="2:49" s="28" customFormat="1" ht="15.75" thickBot="1" x14ac:dyDescent="0.3">
      <c r="B81" s="27"/>
      <c r="C81" s="8"/>
      <c r="D81" s="8"/>
      <c r="E81" s="8"/>
      <c r="F81" s="44"/>
      <c r="G81" s="44"/>
      <c r="H81" s="42"/>
      <c r="I81" s="98"/>
      <c r="J81" s="98"/>
      <c r="K81" s="43"/>
      <c r="L81" s="44"/>
      <c r="M81" s="44"/>
      <c r="N81" s="44"/>
      <c r="O81" s="44"/>
      <c r="P81" s="44"/>
      <c r="Q81" s="44"/>
      <c r="R81" s="44"/>
      <c r="S81" s="44"/>
      <c r="T81" s="44"/>
      <c r="U81" s="118"/>
      <c r="V81" s="103"/>
      <c r="W81" s="44"/>
      <c r="X81" s="44"/>
      <c r="Y81" s="44"/>
      <c r="Z81" s="44"/>
      <c r="AA81" s="44"/>
      <c r="AB81" s="44"/>
      <c r="AC81" s="44"/>
      <c r="AD81" s="44"/>
      <c r="AE81" s="44"/>
      <c r="AF81" s="118"/>
      <c r="AG81" s="103"/>
      <c r="AH81" s="44"/>
      <c r="AI81" s="44"/>
      <c r="AJ81" s="44"/>
      <c r="AK81" s="44"/>
      <c r="AL81" s="44"/>
      <c r="AM81" s="44"/>
      <c r="AN81" s="44"/>
      <c r="AO81" s="44"/>
      <c r="AP81" s="44"/>
      <c r="AQ81" s="118"/>
      <c r="AR81" s="103"/>
      <c r="AS81" s="26"/>
      <c r="AT81" s="26"/>
      <c r="AU81" s="26"/>
      <c r="AV81" s="26"/>
      <c r="AW81" s="26"/>
    </row>
    <row r="82" spans="2:49" x14ac:dyDescent="0.25">
      <c r="B82" s="16"/>
      <c r="C82" s="5" t="s">
        <v>18</v>
      </c>
      <c r="D82" s="6"/>
      <c r="E82" s="6"/>
      <c r="F82" s="35" t="s">
        <v>1</v>
      </c>
      <c r="G82" s="35" t="s">
        <v>73</v>
      </c>
      <c r="H82" s="36">
        <v>1</v>
      </c>
      <c r="I82" s="97">
        <f t="shared" ref="I82" si="197">U82+AF82+AQ82</f>
        <v>0.5436241610738255</v>
      </c>
      <c r="J82" s="97">
        <f t="shared" ref="J82" si="198">V82+AG82+AR82</f>
        <v>0.58389261744966447</v>
      </c>
      <c r="K82" s="38">
        <v>149</v>
      </c>
      <c r="L82" s="37"/>
      <c r="M82" s="37"/>
      <c r="N82" s="37"/>
      <c r="O82" s="37"/>
      <c r="P82" s="37"/>
      <c r="Q82" s="37">
        <v>68</v>
      </c>
      <c r="R82" s="37">
        <v>7</v>
      </c>
      <c r="S82" s="37">
        <v>1</v>
      </c>
      <c r="T82" s="37">
        <v>0</v>
      </c>
      <c r="U82" s="117">
        <f t="shared" ref="U82" si="199">(Q82+R82)/K82</f>
        <v>0.50335570469798663</v>
      </c>
      <c r="V82" s="97">
        <f t="shared" ref="V82" si="200">(Q82+R82+S82+T82)/K82</f>
        <v>0.51006711409395977</v>
      </c>
      <c r="W82" s="37"/>
      <c r="X82" s="37"/>
      <c r="Y82" s="37"/>
      <c r="Z82" s="37"/>
      <c r="AA82" s="37"/>
      <c r="AB82" s="37">
        <v>0</v>
      </c>
      <c r="AC82" s="37">
        <v>0</v>
      </c>
      <c r="AD82" s="37">
        <v>0</v>
      </c>
      <c r="AE82" s="37">
        <v>0</v>
      </c>
      <c r="AF82" s="117">
        <f t="shared" ref="AF82" si="201">(AB82+AC82)/K82</f>
        <v>0</v>
      </c>
      <c r="AG82" s="97">
        <f t="shared" ref="AG82" si="202">(AB82+AC82+AD82+AE82)/K82</f>
        <v>0</v>
      </c>
      <c r="AH82" s="37"/>
      <c r="AI82" s="37"/>
      <c r="AJ82" s="37"/>
      <c r="AK82" s="37"/>
      <c r="AL82" s="37"/>
      <c r="AM82" s="37">
        <v>0</v>
      </c>
      <c r="AN82" s="37">
        <v>6</v>
      </c>
      <c r="AO82" s="37">
        <v>5</v>
      </c>
      <c r="AP82" s="37">
        <v>0</v>
      </c>
      <c r="AQ82" s="117">
        <f t="shared" ref="AQ82" si="203">(AM82+AN82)/K82</f>
        <v>4.0268456375838924E-2</v>
      </c>
      <c r="AR82" s="97">
        <f t="shared" ref="AR82" si="204">(AM82+AN82+AO82+AP82)/K82</f>
        <v>7.3825503355704702E-2</v>
      </c>
    </row>
    <row r="83" spans="2:49" x14ac:dyDescent="0.25">
      <c r="B83" s="16"/>
      <c r="C83" s="5"/>
      <c r="D83" s="6"/>
      <c r="E83" s="6"/>
      <c r="F83" s="35" t="s">
        <v>32</v>
      </c>
      <c r="G83" s="35" t="s">
        <v>73</v>
      </c>
      <c r="H83" s="36">
        <v>2</v>
      </c>
      <c r="I83" s="97">
        <f t="shared" ref="I83" si="205">U83+AF83+AQ83</f>
        <v>0.45986622073578592</v>
      </c>
      <c r="J83" s="97">
        <f t="shared" ref="J83" si="206">V83+AG83+AR83</f>
        <v>0.52173913043478259</v>
      </c>
      <c r="K83" s="38">
        <v>598</v>
      </c>
      <c r="L83" s="37"/>
      <c r="M83" s="37"/>
      <c r="N83" s="37"/>
      <c r="O83" s="37"/>
      <c r="P83" s="37">
        <v>28</v>
      </c>
      <c r="Q83" s="37">
        <v>177</v>
      </c>
      <c r="R83" s="37">
        <v>54</v>
      </c>
      <c r="S83" s="37">
        <v>21</v>
      </c>
      <c r="T83" s="37">
        <v>6</v>
      </c>
      <c r="U83" s="117">
        <f t="shared" ref="U83" si="207">(P83+Q83+R83)/K83</f>
        <v>0.43311036789297658</v>
      </c>
      <c r="V83" s="97">
        <f t="shared" ref="V83" si="208">(P83+Q83+R83+S83+T83)/K83</f>
        <v>0.47826086956521741</v>
      </c>
      <c r="W83" s="37"/>
      <c r="X83" s="37"/>
      <c r="Y83" s="37"/>
      <c r="Z83" s="37"/>
      <c r="AA83" s="37">
        <v>1</v>
      </c>
      <c r="AB83" s="37">
        <v>1</v>
      </c>
      <c r="AC83" s="37">
        <v>3</v>
      </c>
      <c r="AD83" s="37">
        <v>0</v>
      </c>
      <c r="AE83" s="37">
        <v>2</v>
      </c>
      <c r="AF83" s="117">
        <f t="shared" ref="AF83" si="209">(AA83+AB83+AC83)/K83</f>
        <v>8.3612040133779261E-3</v>
      </c>
      <c r="AG83" s="97">
        <f t="shared" ref="AG83" si="210">(AA83+AB83+AC83+AD83+AE83)/K83</f>
        <v>1.1705685618729096E-2</v>
      </c>
      <c r="AH83" s="37"/>
      <c r="AI83" s="37"/>
      <c r="AJ83" s="37"/>
      <c r="AK83" s="37"/>
      <c r="AL83" s="37">
        <v>2</v>
      </c>
      <c r="AM83" s="37">
        <v>3</v>
      </c>
      <c r="AN83" s="37">
        <v>6</v>
      </c>
      <c r="AO83" s="37">
        <v>5</v>
      </c>
      <c r="AP83" s="37">
        <v>3</v>
      </c>
      <c r="AQ83" s="117">
        <f t="shared" ref="AQ83" si="211">(AL83+AM83+AN83)/K83</f>
        <v>1.839464882943144E-2</v>
      </c>
      <c r="AR83" s="97">
        <f t="shared" ref="AR83" si="212">(AL83+AM83+AN83+AO83+AP83)/K83</f>
        <v>3.177257525083612E-2</v>
      </c>
    </row>
    <row r="84" spans="2:49" x14ac:dyDescent="0.25">
      <c r="B84" s="16"/>
      <c r="C84" s="5"/>
      <c r="D84" s="6"/>
      <c r="E84" s="6"/>
      <c r="F84" s="35" t="s">
        <v>2</v>
      </c>
      <c r="G84" s="35" t="s">
        <v>73</v>
      </c>
      <c r="H84" s="36">
        <v>4</v>
      </c>
      <c r="I84" s="97">
        <f t="shared" ref="I84" si="213">U84+AF84+AQ84</f>
        <v>0.52873563218390807</v>
      </c>
      <c r="J84" s="97">
        <f>V84+AG84+AR84</f>
        <v>0.55172413793103448</v>
      </c>
      <c r="K84" s="38">
        <v>87</v>
      </c>
      <c r="L84" s="37"/>
      <c r="M84" s="37"/>
      <c r="N84" s="37">
        <v>0</v>
      </c>
      <c r="O84" s="37">
        <v>0</v>
      </c>
      <c r="P84" s="37">
        <v>7</v>
      </c>
      <c r="Q84" s="37">
        <v>11</v>
      </c>
      <c r="R84" s="37">
        <v>1</v>
      </c>
      <c r="S84" s="37">
        <v>0</v>
      </c>
      <c r="T84" s="37">
        <v>0</v>
      </c>
      <c r="U84" s="117">
        <f t="shared" ref="U84" si="214">(N84+O84+P84+Q84+R84) /K84</f>
        <v>0.21839080459770116</v>
      </c>
      <c r="V84" s="97">
        <f t="shared" ref="V84" si="215">(N84+O84+P84+Q84+R84+S84+T84)/K84</f>
        <v>0.21839080459770116</v>
      </c>
      <c r="W84" s="37"/>
      <c r="X84" s="37"/>
      <c r="Y84" s="37">
        <v>0</v>
      </c>
      <c r="Z84" s="37">
        <v>0</v>
      </c>
      <c r="AA84" s="37">
        <v>0</v>
      </c>
      <c r="AB84" s="37">
        <v>0</v>
      </c>
      <c r="AC84" s="37">
        <v>0</v>
      </c>
      <c r="AD84" s="37">
        <v>0</v>
      </c>
      <c r="AE84" s="37">
        <v>0</v>
      </c>
      <c r="AF84" s="117">
        <f t="shared" ref="AF84" si="216">(Y84+Z84+AA84+AB84+AC84) /K84</f>
        <v>0</v>
      </c>
      <c r="AG84" s="97">
        <f t="shared" ref="AG84" si="217">(Y84+Z84+AA84+AB84+AC84+AD84+AE84)/K84</f>
        <v>0</v>
      </c>
      <c r="AH84" s="37"/>
      <c r="AI84" s="37"/>
      <c r="AJ84" s="37">
        <v>0</v>
      </c>
      <c r="AK84" s="37">
        <v>2</v>
      </c>
      <c r="AL84" s="37">
        <v>17</v>
      </c>
      <c r="AM84" s="37">
        <v>6</v>
      </c>
      <c r="AN84" s="37">
        <v>2</v>
      </c>
      <c r="AO84" s="37">
        <v>0</v>
      </c>
      <c r="AP84" s="37">
        <v>2</v>
      </c>
      <c r="AQ84" s="117">
        <f t="shared" ref="AQ84" si="218">(AJ84+AK84+AL84+AM84+AN84) /K84</f>
        <v>0.31034482758620691</v>
      </c>
      <c r="AR84" s="97">
        <f t="shared" ref="AR84" si="219">(AJ84+AK84+AL84+AM84+AN84+AO84+AP84)/K84</f>
        <v>0.33333333333333331</v>
      </c>
    </row>
    <row r="85" spans="2:49" x14ac:dyDescent="0.25">
      <c r="B85" s="16"/>
      <c r="C85" s="5"/>
      <c r="D85" s="6"/>
      <c r="E85" s="6"/>
      <c r="F85" s="35" t="s">
        <v>4</v>
      </c>
      <c r="G85" s="35" t="s">
        <v>73</v>
      </c>
      <c r="H85" s="36">
        <v>3</v>
      </c>
      <c r="I85" s="96" t="s">
        <v>28</v>
      </c>
      <c r="J85" s="96" t="s">
        <v>28</v>
      </c>
      <c r="K85" s="39" t="s">
        <v>29</v>
      </c>
      <c r="L85" s="40"/>
      <c r="M85" s="40"/>
      <c r="N85" s="40"/>
      <c r="O85" s="40"/>
      <c r="P85" s="40"/>
      <c r="Q85" s="40"/>
      <c r="R85" s="40"/>
      <c r="S85" s="40"/>
      <c r="T85" s="40"/>
      <c r="U85" s="117"/>
      <c r="V85" s="97"/>
      <c r="W85" s="37"/>
      <c r="X85" s="37"/>
      <c r="Y85" s="37"/>
      <c r="Z85" s="37"/>
      <c r="AA85" s="37"/>
      <c r="AB85" s="37"/>
      <c r="AC85" s="37"/>
      <c r="AD85" s="37"/>
      <c r="AE85" s="37"/>
      <c r="AF85" s="117"/>
      <c r="AG85" s="97"/>
      <c r="AH85" s="37"/>
      <c r="AI85" s="37"/>
      <c r="AJ85" s="37"/>
      <c r="AK85" s="37"/>
      <c r="AL85" s="37"/>
      <c r="AM85" s="37"/>
      <c r="AN85" s="37"/>
      <c r="AO85" s="37"/>
      <c r="AP85" s="37"/>
      <c r="AQ85" s="117"/>
      <c r="AR85" s="97"/>
    </row>
    <row r="86" spans="2:49" x14ac:dyDescent="0.25">
      <c r="B86" s="16"/>
      <c r="C86" s="5"/>
      <c r="D86" s="6"/>
      <c r="E86" s="6"/>
      <c r="F86" s="35" t="s">
        <v>5</v>
      </c>
      <c r="G86" s="35" t="s">
        <v>73</v>
      </c>
      <c r="H86" s="36">
        <v>6</v>
      </c>
      <c r="I86" s="96" t="s">
        <v>28</v>
      </c>
      <c r="J86" s="96" t="s">
        <v>28</v>
      </c>
      <c r="K86" s="39" t="s">
        <v>29</v>
      </c>
      <c r="L86" s="40"/>
      <c r="M86" s="40"/>
      <c r="N86" s="40"/>
      <c r="O86" s="40"/>
      <c r="P86" s="40"/>
      <c r="Q86" s="40"/>
      <c r="R86" s="40"/>
      <c r="S86" s="40"/>
      <c r="T86" s="40"/>
      <c r="U86" s="117"/>
      <c r="V86" s="97"/>
      <c r="W86" s="37"/>
      <c r="X86" s="37"/>
      <c r="Y86" s="37"/>
      <c r="Z86" s="37"/>
      <c r="AA86" s="37"/>
      <c r="AB86" s="37"/>
      <c r="AC86" s="37"/>
      <c r="AD86" s="37"/>
      <c r="AE86" s="37"/>
      <c r="AF86" s="117"/>
      <c r="AG86" s="97"/>
      <c r="AH86" s="37"/>
      <c r="AI86" s="37"/>
      <c r="AJ86" s="37"/>
      <c r="AK86" s="37"/>
      <c r="AL86" s="37"/>
      <c r="AM86" s="37"/>
      <c r="AN86" s="37"/>
      <c r="AO86" s="37"/>
      <c r="AP86" s="37"/>
      <c r="AQ86" s="117"/>
      <c r="AR86" s="97"/>
    </row>
    <row r="87" spans="2:49" s="10" customFormat="1" ht="15.75" thickBot="1" x14ac:dyDescent="0.3">
      <c r="B87" s="15"/>
      <c r="C87" s="8"/>
      <c r="D87" s="8"/>
      <c r="E87" s="8"/>
      <c r="F87" s="44"/>
      <c r="G87" s="44"/>
      <c r="H87" s="42"/>
      <c r="I87" s="98"/>
      <c r="J87" s="98"/>
      <c r="K87" s="43"/>
      <c r="L87" s="44"/>
      <c r="M87" s="44"/>
      <c r="N87" s="44"/>
      <c r="O87" s="44"/>
      <c r="P87" s="44"/>
      <c r="Q87" s="44"/>
      <c r="R87" s="44"/>
      <c r="S87" s="44"/>
      <c r="T87" s="44"/>
      <c r="U87" s="118"/>
      <c r="V87" s="103"/>
      <c r="W87" s="44"/>
      <c r="X87" s="44"/>
      <c r="Y87" s="44"/>
      <c r="Z87" s="44"/>
      <c r="AA87" s="44"/>
      <c r="AB87" s="44"/>
      <c r="AC87" s="44"/>
      <c r="AD87" s="44"/>
      <c r="AE87" s="44"/>
      <c r="AF87" s="118"/>
      <c r="AG87" s="103"/>
      <c r="AH87" s="44"/>
      <c r="AI87" s="44"/>
      <c r="AJ87" s="44"/>
      <c r="AK87" s="44"/>
      <c r="AL87" s="44"/>
      <c r="AM87" s="44"/>
      <c r="AN87" s="44"/>
      <c r="AO87" s="44"/>
      <c r="AP87" s="44"/>
      <c r="AQ87" s="118"/>
      <c r="AR87" s="103"/>
      <c r="AS87" s="17"/>
      <c r="AT87" s="17"/>
      <c r="AU87" s="17"/>
      <c r="AV87" s="17"/>
      <c r="AW87" s="17"/>
    </row>
    <row r="88" spans="2:49" x14ac:dyDescent="0.25">
      <c r="B88" s="16"/>
      <c r="C88" s="5" t="s">
        <v>19</v>
      </c>
      <c r="D88" s="6"/>
      <c r="E88" s="6"/>
      <c r="F88" s="35" t="s">
        <v>1</v>
      </c>
      <c r="G88" s="35" t="s">
        <v>73</v>
      </c>
      <c r="H88" s="36">
        <v>1</v>
      </c>
      <c r="I88" s="97">
        <f t="shared" ref="I88" si="220">U88+AF88+AQ88</f>
        <v>0.39772727272727271</v>
      </c>
      <c r="J88" s="97">
        <f t="shared" ref="J88" si="221">V88+AG88+AR88</f>
        <v>0.52272727272727271</v>
      </c>
      <c r="K88" s="38">
        <v>176</v>
      </c>
      <c r="L88" s="37"/>
      <c r="M88" s="37"/>
      <c r="N88" s="37"/>
      <c r="O88" s="37"/>
      <c r="P88" s="37"/>
      <c r="Q88" s="37">
        <v>19</v>
      </c>
      <c r="R88" s="37">
        <v>33</v>
      </c>
      <c r="S88" s="37">
        <v>5</v>
      </c>
      <c r="T88" s="37">
        <v>1</v>
      </c>
      <c r="U88" s="117">
        <f t="shared" ref="U88" si="222">(Q88+R88)/K88</f>
        <v>0.29545454545454547</v>
      </c>
      <c r="V88" s="97">
        <f t="shared" ref="V88" si="223">(Q88+R88+S88+T88)/K88</f>
        <v>0.32954545454545453</v>
      </c>
      <c r="W88" s="37"/>
      <c r="X88" s="37"/>
      <c r="Y88" s="37"/>
      <c r="Z88" s="37"/>
      <c r="AA88" s="37"/>
      <c r="AB88" s="37">
        <v>0</v>
      </c>
      <c r="AC88" s="37">
        <v>1</v>
      </c>
      <c r="AD88" s="37">
        <v>0</v>
      </c>
      <c r="AE88" s="37">
        <v>0</v>
      </c>
      <c r="AF88" s="117">
        <f t="shared" ref="AF88" si="224">(AB88+AC88)/K88</f>
        <v>5.681818181818182E-3</v>
      </c>
      <c r="AG88" s="97">
        <f t="shared" ref="AG88" si="225">(AB88+AC88+AD88+AE88)/K88</f>
        <v>5.681818181818182E-3</v>
      </c>
      <c r="AH88" s="37"/>
      <c r="AI88" s="37"/>
      <c r="AJ88" s="37"/>
      <c r="AK88" s="37"/>
      <c r="AL88" s="37"/>
      <c r="AM88" s="37">
        <v>4</v>
      </c>
      <c r="AN88" s="37">
        <v>13</v>
      </c>
      <c r="AO88" s="37">
        <v>7</v>
      </c>
      <c r="AP88" s="37">
        <v>9</v>
      </c>
      <c r="AQ88" s="117">
        <f t="shared" ref="AQ88" si="226">(AM88+AN88)/K88</f>
        <v>9.6590909090909088E-2</v>
      </c>
      <c r="AR88" s="97">
        <f t="shared" ref="AR88" si="227">(AM88+AN88+AO88+AP88)/K88</f>
        <v>0.1875</v>
      </c>
    </row>
    <row r="89" spans="2:49" x14ac:dyDescent="0.25">
      <c r="B89" s="16"/>
      <c r="C89" s="5"/>
      <c r="D89" s="6"/>
      <c r="E89" s="6"/>
      <c r="F89" s="35" t="s">
        <v>32</v>
      </c>
      <c r="G89" s="35" t="s">
        <v>73</v>
      </c>
      <c r="H89" s="36">
        <v>2</v>
      </c>
      <c r="I89" s="97">
        <f t="shared" ref="I89" si="228">U89+AF89+AQ89</f>
        <v>0.47392290249433106</v>
      </c>
      <c r="J89" s="97">
        <f t="shared" ref="J89" si="229">V89+AG89+AR89</f>
        <v>0.56235827664399096</v>
      </c>
      <c r="K89" s="38">
        <v>441</v>
      </c>
      <c r="L89" s="37"/>
      <c r="M89" s="37"/>
      <c r="N89" s="37"/>
      <c r="O89" s="37"/>
      <c r="P89" s="37">
        <v>9</v>
      </c>
      <c r="Q89" s="37">
        <v>137</v>
      </c>
      <c r="R89" s="37">
        <v>43</v>
      </c>
      <c r="S89" s="37">
        <v>16</v>
      </c>
      <c r="T89" s="37">
        <v>8</v>
      </c>
      <c r="U89" s="117">
        <f t="shared" ref="U89" si="230">(P89+Q89+R89)/K89</f>
        <v>0.42857142857142855</v>
      </c>
      <c r="V89" s="97">
        <f t="shared" ref="V89" si="231">(P89+Q89+R89+S89+T89)/K89</f>
        <v>0.48299319727891155</v>
      </c>
      <c r="W89" s="37"/>
      <c r="X89" s="37"/>
      <c r="Y89" s="37"/>
      <c r="Z89" s="37"/>
      <c r="AA89" s="37">
        <v>0</v>
      </c>
      <c r="AB89" s="37">
        <v>0</v>
      </c>
      <c r="AC89" s="37">
        <v>3</v>
      </c>
      <c r="AD89" s="37">
        <v>3</v>
      </c>
      <c r="AE89" s="37">
        <v>3</v>
      </c>
      <c r="AF89" s="117">
        <f t="shared" ref="AF89" si="232">(AA89+AB89+AC89)/K89</f>
        <v>6.8027210884353739E-3</v>
      </c>
      <c r="AG89" s="97">
        <f t="shared" ref="AG89" si="233">(AA89+AB89+AC89+AD89+AE89)/K89</f>
        <v>2.0408163265306121E-2</v>
      </c>
      <c r="AH89" s="37"/>
      <c r="AI89" s="37"/>
      <c r="AJ89" s="37"/>
      <c r="AK89" s="37"/>
      <c r="AL89" s="37">
        <v>8</v>
      </c>
      <c r="AM89" s="37">
        <v>7</v>
      </c>
      <c r="AN89" s="37">
        <v>2</v>
      </c>
      <c r="AO89" s="37">
        <v>2</v>
      </c>
      <c r="AP89" s="37">
        <v>7</v>
      </c>
      <c r="AQ89" s="117">
        <f t="shared" ref="AQ89" si="234">(AL89+AM89+AN89)/K89</f>
        <v>3.8548752834467119E-2</v>
      </c>
      <c r="AR89" s="97">
        <f t="shared" ref="AR89" si="235">(AL89+AM89+AN89+AO89+AP89)/K89</f>
        <v>5.8956916099773243E-2</v>
      </c>
    </row>
    <row r="90" spans="2:49" s="23" customFormat="1" x14ac:dyDescent="0.25">
      <c r="B90" s="22"/>
      <c r="C90" s="5"/>
      <c r="D90" s="6"/>
      <c r="E90" s="6"/>
      <c r="F90" s="35" t="s">
        <v>2</v>
      </c>
      <c r="G90" s="35" t="s">
        <v>73</v>
      </c>
      <c r="H90" s="36">
        <v>4</v>
      </c>
      <c r="I90" s="97">
        <f t="shared" ref="I90" si="236">U90+AF90+AQ90</f>
        <v>0.55748663101604279</v>
      </c>
      <c r="J90" s="97">
        <f>V90+AG90+AR90</f>
        <v>0.69919786096256686</v>
      </c>
      <c r="K90" s="39">
        <v>2992</v>
      </c>
      <c r="L90" s="37"/>
      <c r="M90" s="37"/>
      <c r="N90" s="37">
        <v>48</v>
      </c>
      <c r="O90" s="37">
        <v>117</v>
      </c>
      <c r="P90" s="37">
        <v>245</v>
      </c>
      <c r="Q90" s="37">
        <v>602</v>
      </c>
      <c r="R90" s="37">
        <v>341</v>
      </c>
      <c r="S90" s="37">
        <v>179</v>
      </c>
      <c r="T90" s="37">
        <v>79</v>
      </c>
      <c r="U90" s="117">
        <f t="shared" ref="U90" si="237">(N90+O90+P90+Q90+R90) /K90</f>
        <v>0.45220588235294118</v>
      </c>
      <c r="V90" s="97">
        <f t="shared" ref="V90" si="238">(N90+O90+P90+Q90+R90+S90+T90)/K90</f>
        <v>0.53843582887700536</v>
      </c>
      <c r="W90" s="37"/>
      <c r="X90" s="37"/>
      <c r="Y90" s="37">
        <v>2</v>
      </c>
      <c r="Z90" s="37">
        <v>0</v>
      </c>
      <c r="AA90" s="37">
        <v>13</v>
      </c>
      <c r="AB90" s="37">
        <v>48</v>
      </c>
      <c r="AC90" s="37">
        <v>62</v>
      </c>
      <c r="AD90" s="37">
        <v>51</v>
      </c>
      <c r="AE90" s="37">
        <v>27</v>
      </c>
      <c r="AF90" s="117">
        <f t="shared" ref="AF90" si="239">(Y90+Z90+AA90+AB90+AC90) /K90</f>
        <v>4.1778074866310161E-2</v>
      </c>
      <c r="AG90" s="97">
        <f t="shared" ref="AG90" si="240">(Y90+Z90+AA90+AB90+AC90+AD90+AE90)/K90</f>
        <v>6.7847593582887694E-2</v>
      </c>
      <c r="AH90" s="37"/>
      <c r="AI90" s="37"/>
      <c r="AJ90" s="37">
        <v>9</v>
      </c>
      <c r="AK90" s="37">
        <v>15</v>
      </c>
      <c r="AL90" s="37">
        <v>45</v>
      </c>
      <c r="AM90" s="37">
        <v>48</v>
      </c>
      <c r="AN90" s="37">
        <v>73</v>
      </c>
      <c r="AO90" s="37">
        <v>54</v>
      </c>
      <c r="AP90" s="37">
        <v>34</v>
      </c>
      <c r="AQ90" s="117">
        <f t="shared" ref="AQ90" si="241">(AJ90+AK90+AL90+AM90+AN90) /K90</f>
        <v>6.3502673796791448E-2</v>
      </c>
      <c r="AR90" s="97">
        <f t="shared" ref="AR90" si="242">(AJ90+AK90+AL90+AM90+AN90+AO90+AP90)/K90</f>
        <v>9.2914438502673793E-2</v>
      </c>
      <c r="AS90" s="33"/>
      <c r="AT90" s="33"/>
      <c r="AU90" s="33"/>
      <c r="AV90" s="33"/>
      <c r="AW90" s="33"/>
    </row>
    <row r="91" spans="2:49" s="23" customFormat="1" x14ac:dyDescent="0.25">
      <c r="B91" s="22"/>
      <c r="C91" s="5"/>
      <c r="D91" s="6"/>
      <c r="E91" s="6"/>
      <c r="F91" s="35" t="s">
        <v>4</v>
      </c>
      <c r="G91" s="35" t="s">
        <v>73</v>
      </c>
      <c r="H91" s="36">
        <v>3</v>
      </c>
      <c r="I91" s="96" t="s">
        <v>28</v>
      </c>
      <c r="J91" s="96" t="s">
        <v>28</v>
      </c>
      <c r="K91" s="39" t="s">
        <v>29</v>
      </c>
      <c r="L91" s="40"/>
      <c r="M91" s="40"/>
      <c r="N91" s="40"/>
      <c r="O91" s="40"/>
      <c r="P91" s="40"/>
      <c r="Q91" s="40"/>
      <c r="R91" s="40"/>
      <c r="S91" s="40"/>
      <c r="T91" s="40"/>
      <c r="U91" s="117"/>
      <c r="V91" s="97"/>
      <c r="W91" s="37"/>
      <c r="X91" s="37"/>
      <c r="Y91" s="37"/>
      <c r="Z91" s="37"/>
      <c r="AA91" s="37"/>
      <c r="AB91" s="37"/>
      <c r="AC91" s="37"/>
      <c r="AD91" s="37"/>
      <c r="AE91" s="37"/>
      <c r="AF91" s="117"/>
      <c r="AG91" s="97"/>
      <c r="AH91" s="37"/>
      <c r="AI91" s="37"/>
      <c r="AJ91" s="37"/>
      <c r="AK91" s="37"/>
      <c r="AL91" s="37"/>
      <c r="AM91" s="37"/>
      <c r="AN91" s="37"/>
      <c r="AO91" s="37"/>
      <c r="AP91" s="37"/>
      <c r="AQ91" s="117"/>
      <c r="AR91" s="97"/>
      <c r="AS91" s="33"/>
      <c r="AT91" s="33"/>
      <c r="AU91" s="33"/>
      <c r="AV91" s="33"/>
      <c r="AW91" s="33"/>
    </row>
    <row r="92" spans="2:49" x14ac:dyDescent="0.25">
      <c r="B92" s="16"/>
      <c r="C92" s="5"/>
      <c r="D92" s="6"/>
      <c r="E92" s="6"/>
      <c r="F92" s="35" t="s">
        <v>5</v>
      </c>
      <c r="G92" s="35" t="s">
        <v>73</v>
      </c>
      <c r="H92" s="36">
        <v>6</v>
      </c>
      <c r="I92" s="96" t="s">
        <v>28</v>
      </c>
      <c r="J92" s="96" t="s">
        <v>28</v>
      </c>
      <c r="K92" s="39" t="s">
        <v>29</v>
      </c>
      <c r="L92" s="40"/>
      <c r="M92" s="40"/>
      <c r="N92" s="40"/>
      <c r="O92" s="40"/>
      <c r="P92" s="40"/>
      <c r="Q92" s="40"/>
      <c r="R92" s="40"/>
      <c r="S92" s="40"/>
      <c r="T92" s="40"/>
      <c r="U92" s="117"/>
      <c r="V92" s="97"/>
      <c r="W92" s="37"/>
      <c r="X92" s="37"/>
      <c r="Y92" s="37"/>
      <c r="Z92" s="37"/>
      <c r="AA92" s="37"/>
      <c r="AB92" s="37"/>
      <c r="AC92" s="37"/>
      <c r="AD92" s="37"/>
      <c r="AE92" s="37"/>
      <c r="AF92" s="117"/>
      <c r="AG92" s="97"/>
      <c r="AH92" s="37"/>
      <c r="AI92" s="37"/>
      <c r="AJ92" s="37"/>
      <c r="AK92" s="37"/>
      <c r="AL92" s="37"/>
      <c r="AM92" s="37"/>
      <c r="AN92" s="37"/>
      <c r="AO92" s="37"/>
      <c r="AP92" s="37"/>
      <c r="AQ92" s="117"/>
      <c r="AR92" s="97"/>
    </row>
    <row r="93" spans="2:49" ht="15.75" thickBot="1" x14ac:dyDescent="0.3">
      <c r="B93" s="16"/>
      <c r="C93" s="8"/>
      <c r="D93" s="8"/>
      <c r="E93" s="8"/>
      <c r="F93" s="44"/>
      <c r="G93" s="44"/>
      <c r="H93" s="42"/>
      <c r="I93" s="98"/>
      <c r="J93" s="98"/>
      <c r="K93" s="45"/>
      <c r="L93" s="44"/>
      <c r="M93" s="44"/>
      <c r="N93" s="44"/>
      <c r="O93" s="44"/>
      <c r="P93" s="44"/>
      <c r="Q93" s="44"/>
      <c r="R93" s="44"/>
      <c r="S93" s="44"/>
      <c r="T93" s="44"/>
      <c r="U93" s="118"/>
      <c r="V93" s="103"/>
      <c r="W93" s="44"/>
      <c r="X93" s="44"/>
      <c r="Y93" s="44"/>
      <c r="Z93" s="44"/>
      <c r="AA93" s="44"/>
      <c r="AB93" s="44"/>
      <c r="AC93" s="44"/>
      <c r="AD93" s="44"/>
      <c r="AE93" s="44"/>
      <c r="AF93" s="118"/>
      <c r="AG93" s="103"/>
      <c r="AH93" s="44"/>
      <c r="AI93" s="44"/>
      <c r="AJ93" s="44"/>
      <c r="AK93" s="44"/>
      <c r="AL93" s="44"/>
      <c r="AM93" s="44"/>
      <c r="AN93" s="44"/>
      <c r="AO93" s="44"/>
      <c r="AP93" s="44"/>
      <c r="AQ93" s="118"/>
      <c r="AR93" s="103"/>
    </row>
    <row r="94" spans="2:49" x14ac:dyDescent="0.25">
      <c r="B94" s="16"/>
      <c r="C94" s="5" t="s">
        <v>20</v>
      </c>
      <c r="D94" s="6"/>
      <c r="E94" s="6"/>
      <c r="F94" s="35" t="s">
        <v>1</v>
      </c>
      <c r="G94" s="35" t="s">
        <v>73</v>
      </c>
      <c r="H94" s="36">
        <v>1</v>
      </c>
      <c r="I94" s="97">
        <f t="shared" ref="I94" si="243">U94+AF94+AQ94</f>
        <v>0.78400000000000003</v>
      </c>
      <c r="J94" s="97">
        <f t="shared" ref="J94" si="244">V94+AG94+AR94</f>
        <v>0.81200000000000006</v>
      </c>
      <c r="K94" s="39">
        <v>1000</v>
      </c>
      <c r="L94" s="37"/>
      <c r="M94" s="37"/>
      <c r="N94" s="37"/>
      <c r="O94" s="37"/>
      <c r="P94" s="37"/>
      <c r="Q94" s="37">
        <v>383</v>
      </c>
      <c r="R94" s="37">
        <v>399</v>
      </c>
      <c r="S94" s="37">
        <v>21</v>
      </c>
      <c r="T94" s="37">
        <v>2</v>
      </c>
      <c r="U94" s="117">
        <f t="shared" ref="U94" si="245">(Q94+R94)/K94</f>
        <v>0.78200000000000003</v>
      </c>
      <c r="V94" s="97">
        <f t="shared" ref="V94" si="246">(Q94+R94+S94+T94)/K94</f>
        <v>0.80500000000000005</v>
      </c>
      <c r="W94" s="37"/>
      <c r="X94" s="37"/>
      <c r="Y94" s="37"/>
      <c r="Z94" s="37"/>
      <c r="AA94" s="37"/>
      <c r="AB94" s="37">
        <v>0</v>
      </c>
      <c r="AC94" s="37">
        <v>0</v>
      </c>
      <c r="AD94" s="37">
        <v>2</v>
      </c>
      <c r="AE94" s="37">
        <v>0</v>
      </c>
      <c r="AF94" s="117">
        <f t="shared" ref="AF94" si="247">(AB94+AC94)/K94</f>
        <v>0</v>
      </c>
      <c r="AG94" s="97">
        <f t="shared" ref="AG94" si="248">(AB94+AC94+AD94+AE94)/K94</f>
        <v>2E-3</v>
      </c>
      <c r="AH94" s="37"/>
      <c r="AI94" s="37"/>
      <c r="AJ94" s="37"/>
      <c r="AK94" s="37"/>
      <c r="AL94" s="37"/>
      <c r="AM94" s="37">
        <v>1</v>
      </c>
      <c r="AN94" s="37">
        <v>1</v>
      </c>
      <c r="AO94" s="37">
        <v>0</v>
      </c>
      <c r="AP94" s="37">
        <v>3</v>
      </c>
      <c r="AQ94" s="117">
        <f t="shared" ref="AQ94" si="249">(AM94+AN94)/K94</f>
        <v>2E-3</v>
      </c>
      <c r="AR94" s="97">
        <f t="shared" ref="AR94" si="250">(AM94+AN94+AO94+AP94)/K94</f>
        <v>5.0000000000000001E-3</v>
      </c>
    </row>
    <row r="95" spans="2:49" s="28" customFormat="1" ht="15.75" thickBot="1" x14ac:dyDescent="0.3">
      <c r="B95" s="27"/>
      <c r="C95" s="5"/>
      <c r="D95" s="6"/>
      <c r="E95" s="6"/>
      <c r="F95" s="35" t="s">
        <v>32</v>
      </c>
      <c r="G95" s="35" t="s">
        <v>73</v>
      </c>
      <c r="H95" s="36">
        <v>2</v>
      </c>
      <c r="I95" s="97">
        <f t="shared" ref="I95" si="251">U95+AF95+AQ95</f>
        <v>0.71397379912663761</v>
      </c>
      <c r="J95" s="97">
        <f t="shared" ref="J95" si="252">V95+AG95+AR95</f>
        <v>0.78384279475982543</v>
      </c>
      <c r="K95" s="38">
        <v>458</v>
      </c>
      <c r="L95" s="37"/>
      <c r="M95" s="37"/>
      <c r="N95" s="37"/>
      <c r="O95" s="37"/>
      <c r="P95" s="37">
        <v>1</v>
      </c>
      <c r="Q95" s="37">
        <v>197</v>
      </c>
      <c r="R95" s="37">
        <v>114</v>
      </c>
      <c r="S95" s="37">
        <v>15</v>
      </c>
      <c r="T95" s="37">
        <v>5</v>
      </c>
      <c r="U95" s="117">
        <f t="shared" ref="U95" si="253">(P95+Q95+R95)/K95</f>
        <v>0.68122270742358082</v>
      </c>
      <c r="V95" s="97">
        <f t="shared" ref="V95" si="254">(P95+Q95+R95+S95+T95)/K95</f>
        <v>0.72489082969432317</v>
      </c>
      <c r="W95" s="37"/>
      <c r="X95" s="37"/>
      <c r="Y95" s="37"/>
      <c r="Z95" s="37"/>
      <c r="AA95" s="37">
        <v>0</v>
      </c>
      <c r="AB95" s="37">
        <v>10</v>
      </c>
      <c r="AC95" s="37">
        <v>3</v>
      </c>
      <c r="AD95" s="37">
        <v>4</v>
      </c>
      <c r="AE95" s="37">
        <v>4</v>
      </c>
      <c r="AF95" s="117">
        <f t="shared" ref="AF95" si="255">(AA95+AB95+AC95)/K95</f>
        <v>2.8384279475982533E-2</v>
      </c>
      <c r="AG95" s="97">
        <f t="shared" ref="AG95" si="256">(AA95+AB95+AC95+AD95+AE95)/K95</f>
        <v>4.5851528384279479E-2</v>
      </c>
      <c r="AH95" s="37"/>
      <c r="AI95" s="37"/>
      <c r="AJ95" s="37"/>
      <c r="AK95" s="37"/>
      <c r="AL95" s="37">
        <v>0</v>
      </c>
      <c r="AM95" s="37">
        <v>1</v>
      </c>
      <c r="AN95" s="37">
        <v>1</v>
      </c>
      <c r="AO95" s="37">
        <v>1</v>
      </c>
      <c r="AP95" s="37">
        <v>3</v>
      </c>
      <c r="AQ95" s="117">
        <f t="shared" ref="AQ95" si="257">(AL95+AM95+AN95)/K95</f>
        <v>4.3668122270742356E-3</v>
      </c>
      <c r="AR95" s="97">
        <f t="shared" ref="AR95" si="258">(AL95+AM95+AN95+AO95+AP95)/K95</f>
        <v>1.3100436681222707E-2</v>
      </c>
      <c r="AS95" s="26"/>
      <c r="AT95" s="26"/>
      <c r="AU95" s="26"/>
      <c r="AV95" s="26"/>
      <c r="AW95" s="26"/>
    </row>
    <row r="96" spans="2:49" x14ac:dyDescent="0.25">
      <c r="C96" s="5"/>
      <c r="D96" s="6"/>
      <c r="E96" s="6"/>
      <c r="F96" s="35" t="s">
        <v>2</v>
      </c>
      <c r="G96" s="35" t="s">
        <v>73</v>
      </c>
      <c r="H96" s="36">
        <v>4</v>
      </c>
      <c r="I96" s="96" t="s">
        <v>28</v>
      </c>
      <c r="J96" s="96" t="s">
        <v>28</v>
      </c>
      <c r="K96" s="39" t="s">
        <v>29</v>
      </c>
      <c r="L96" s="40"/>
      <c r="M96" s="40"/>
      <c r="N96" s="40"/>
      <c r="O96" s="40"/>
      <c r="P96" s="40"/>
      <c r="Q96" s="40"/>
      <c r="R96" s="40"/>
      <c r="S96" s="40"/>
      <c r="T96" s="40"/>
      <c r="U96" s="117"/>
      <c r="V96" s="97"/>
      <c r="W96" s="37"/>
      <c r="X96" s="37"/>
      <c r="Y96" s="37"/>
      <c r="Z96" s="37"/>
      <c r="AA96" s="37"/>
      <c r="AB96" s="37"/>
      <c r="AC96" s="37"/>
      <c r="AD96" s="37"/>
      <c r="AE96" s="37"/>
      <c r="AF96" s="117"/>
      <c r="AG96" s="97"/>
      <c r="AH96" s="37"/>
      <c r="AI96" s="37"/>
      <c r="AJ96" s="37"/>
      <c r="AK96" s="37"/>
      <c r="AL96" s="37"/>
      <c r="AM96" s="37"/>
      <c r="AN96" s="37"/>
      <c r="AO96" s="37"/>
      <c r="AP96" s="37"/>
      <c r="AQ96" s="117"/>
      <c r="AR96" s="97"/>
    </row>
    <row r="97" spans="3:44" x14ac:dyDescent="0.25">
      <c r="C97" s="5"/>
      <c r="D97" s="6"/>
      <c r="E97" s="6"/>
      <c r="F97" s="35" t="s">
        <v>4</v>
      </c>
      <c r="G97" s="35" t="s">
        <v>73</v>
      </c>
      <c r="H97" s="36">
        <v>3</v>
      </c>
      <c r="I97" s="96" t="s">
        <v>28</v>
      </c>
      <c r="J97" s="96" t="s">
        <v>28</v>
      </c>
      <c r="K97" s="39" t="s">
        <v>29</v>
      </c>
      <c r="L97" s="40"/>
      <c r="M97" s="40"/>
      <c r="N97" s="40"/>
      <c r="O97" s="40"/>
      <c r="P97" s="40"/>
      <c r="Q97" s="40"/>
      <c r="R97" s="40"/>
      <c r="S97" s="40"/>
      <c r="T97" s="40"/>
      <c r="U97" s="117"/>
      <c r="V97" s="97"/>
      <c r="W97" s="37"/>
      <c r="X97" s="37"/>
      <c r="Y97" s="37"/>
      <c r="Z97" s="37"/>
      <c r="AA97" s="37"/>
      <c r="AB97" s="37"/>
      <c r="AC97" s="37"/>
      <c r="AD97" s="37"/>
      <c r="AE97" s="37"/>
      <c r="AF97" s="117"/>
      <c r="AG97" s="97"/>
      <c r="AH97" s="37"/>
      <c r="AI97" s="37"/>
      <c r="AJ97" s="37"/>
      <c r="AK97" s="37"/>
      <c r="AL97" s="37"/>
      <c r="AM97" s="37"/>
      <c r="AN97" s="37"/>
      <c r="AO97" s="37"/>
      <c r="AP97" s="37"/>
      <c r="AQ97" s="117"/>
      <c r="AR97" s="97"/>
    </row>
    <row r="98" spans="3:44" x14ac:dyDescent="0.25">
      <c r="C98" s="5"/>
      <c r="D98" s="6"/>
      <c r="E98" s="6"/>
      <c r="F98" s="35" t="s">
        <v>5</v>
      </c>
      <c r="G98" s="35" t="s">
        <v>73</v>
      </c>
      <c r="H98" s="36">
        <v>6</v>
      </c>
      <c r="I98" s="96" t="s">
        <v>28</v>
      </c>
      <c r="J98" s="96" t="s">
        <v>28</v>
      </c>
      <c r="K98" s="39" t="s">
        <v>29</v>
      </c>
      <c r="L98" s="40"/>
      <c r="M98" s="40"/>
      <c r="N98" s="40"/>
      <c r="O98" s="40"/>
      <c r="P98" s="40"/>
      <c r="Q98" s="40"/>
      <c r="R98" s="40"/>
      <c r="S98" s="40"/>
      <c r="T98" s="40"/>
      <c r="U98" s="117"/>
      <c r="V98" s="97"/>
      <c r="W98" s="37"/>
      <c r="X98" s="37"/>
      <c r="Y98" s="37"/>
      <c r="Z98" s="37"/>
      <c r="AA98" s="37"/>
      <c r="AB98" s="37"/>
      <c r="AC98" s="37"/>
      <c r="AD98" s="37"/>
      <c r="AE98" s="37"/>
      <c r="AF98" s="117"/>
      <c r="AG98" s="97"/>
      <c r="AH98" s="37"/>
      <c r="AI98" s="37"/>
      <c r="AJ98" s="37"/>
      <c r="AK98" s="37"/>
      <c r="AL98" s="37"/>
      <c r="AM98" s="37"/>
      <c r="AN98" s="37"/>
      <c r="AO98" s="37"/>
      <c r="AP98" s="37"/>
      <c r="AQ98" s="117"/>
      <c r="AR98" s="97"/>
    </row>
    <row r="99" spans="3:44" ht="15.75" thickBot="1" x14ac:dyDescent="0.3">
      <c r="C99" s="8"/>
      <c r="D99" s="9"/>
      <c r="E99" s="9"/>
      <c r="F99" s="44"/>
      <c r="G99" s="44"/>
      <c r="H99" s="42"/>
      <c r="I99" s="98"/>
      <c r="J99" s="98"/>
      <c r="K99" s="43"/>
      <c r="L99" s="44"/>
      <c r="M99" s="44"/>
      <c r="N99" s="44"/>
      <c r="O99" s="44"/>
      <c r="P99" s="44"/>
      <c r="Q99" s="44"/>
      <c r="R99" s="44"/>
      <c r="S99" s="44"/>
      <c r="T99" s="44"/>
      <c r="U99" s="118"/>
      <c r="V99" s="103"/>
      <c r="W99" s="44"/>
      <c r="X99" s="44"/>
      <c r="Y99" s="44"/>
      <c r="Z99" s="44"/>
      <c r="AA99" s="44"/>
      <c r="AB99" s="44"/>
      <c r="AC99" s="44"/>
      <c r="AD99" s="44"/>
      <c r="AE99" s="44"/>
      <c r="AF99" s="118"/>
      <c r="AG99" s="103"/>
      <c r="AH99" s="44"/>
      <c r="AI99" s="44"/>
      <c r="AJ99" s="44"/>
      <c r="AK99" s="44"/>
      <c r="AL99" s="44"/>
      <c r="AM99" s="44"/>
      <c r="AN99" s="44"/>
      <c r="AO99" s="44"/>
      <c r="AP99" s="44"/>
      <c r="AQ99" s="118"/>
      <c r="AR99" s="103"/>
    </row>
    <row r="100" spans="3:44" x14ac:dyDescent="0.25">
      <c r="C100" s="5" t="s">
        <v>21</v>
      </c>
      <c r="D100" s="6"/>
      <c r="E100" s="6"/>
      <c r="F100" s="35" t="s">
        <v>1</v>
      </c>
      <c r="G100" s="35" t="s">
        <v>73</v>
      </c>
      <c r="H100" s="36">
        <v>1</v>
      </c>
      <c r="I100" s="97">
        <f t="shared" ref="I100" si="259">U100+AF100+AQ100</f>
        <v>0.44001896633475585</v>
      </c>
      <c r="J100" s="97">
        <f t="shared" ref="J100" si="260">V100+AG100+AR100</f>
        <v>0.44855381697486962</v>
      </c>
      <c r="K100" s="39">
        <v>2109</v>
      </c>
      <c r="L100" s="37"/>
      <c r="M100" s="37"/>
      <c r="N100" s="37"/>
      <c r="O100" s="37"/>
      <c r="P100" s="37"/>
      <c r="Q100" s="37">
        <v>777</v>
      </c>
      <c r="R100" s="37">
        <v>145</v>
      </c>
      <c r="S100" s="37">
        <v>8</v>
      </c>
      <c r="T100" s="37">
        <v>4</v>
      </c>
      <c r="U100" s="117">
        <f t="shared" ref="U100" si="261">(Q100+R100)/K100</f>
        <v>0.43717401612138457</v>
      </c>
      <c r="V100" s="97">
        <f t="shared" ref="V100" si="262">(Q100+R100+S100+T100)/K100</f>
        <v>0.44286391654812707</v>
      </c>
      <c r="W100" s="37"/>
      <c r="X100" s="37"/>
      <c r="Y100" s="37"/>
      <c r="Z100" s="37"/>
      <c r="AA100" s="37"/>
      <c r="AB100" s="37">
        <v>2</v>
      </c>
      <c r="AC100" s="37">
        <v>1</v>
      </c>
      <c r="AD100" s="37">
        <v>4</v>
      </c>
      <c r="AE100" s="37">
        <v>2</v>
      </c>
      <c r="AF100" s="117">
        <f t="shared" ref="AF100" si="263">(AB100+AC100)/K100</f>
        <v>1.4224751066856331E-3</v>
      </c>
      <c r="AG100" s="97">
        <f t="shared" ref="AG100" si="264">(AB100+AC100+AD100+AE100)/K100</f>
        <v>4.2674253200568994E-3</v>
      </c>
      <c r="AH100" s="37"/>
      <c r="AI100" s="37"/>
      <c r="AJ100" s="37"/>
      <c r="AK100" s="37"/>
      <c r="AL100" s="37"/>
      <c r="AM100" s="37">
        <v>2</v>
      </c>
      <c r="AN100" s="37">
        <v>1</v>
      </c>
      <c r="AO100" s="37">
        <v>0</v>
      </c>
      <c r="AP100" s="37">
        <v>0</v>
      </c>
      <c r="AQ100" s="117">
        <f t="shared" ref="AQ100" si="265">(AM100+AN100)/K100</f>
        <v>1.4224751066856331E-3</v>
      </c>
      <c r="AR100" s="97">
        <f t="shared" ref="AR100" si="266">(AM100+AN100+AO100+AP100)/K100</f>
        <v>1.4224751066856331E-3</v>
      </c>
    </row>
    <row r="101" spans="3:44" x14ac:dyDescent="0.25">
      <c r="C101" s="5"/>
      <c r="D101" s="6"/>
      <c r="E101" s="6"/>
      <c r="F101" s="35" t="s">
        <v>32</v>
      </c>
      <c r="G101" s="35" t="s">
        <v>73</v>
      </c>
      <c r="H101" s="36">
        <v>2</v>
      </c>
      <c r="I101" s="97">
        <f t="shared" ref="I101" si="267">U101+AF101+AQ101</f>
        <v>0.58868335146898809</v>
      </c>
      <c r="J101" s="97">
        <f t="shared" ref="J101" si="268">V101+AG101+AR101</f>
        <v>0.67546245919477699</v>
      </c>
      <c r="K101" s="39">
        <v>3676</v>
      </c>
      <c r="L101" s="37"/>
      <c r="M101" s="37"/>
      <c r="N101" s="37"/>
      <c r="O101" s="37"/>
      <c r="P101" s="37">
        <v>60</v>
      </c>
      <c r="Q101" s="40">
        <v>1428</v>
      </c>
      <c r="R101" s="37">
        <v>625</v>
      </c>
      <c r="S101" s="37">
        <v>201</v>
      </c>
      <c r="T101" s="37">
        <v>75</v>
      </c>
      <c r="U101" s="117">
        <f t="shared" ref="U101" si="269">(P101+Q101+R101)/K101</f>
        <v>0.57480957562568014</v>
      </c>
      <c r="V101" s="97">
        <f t="shared" ref="V101" si="270">(P101+Q101+R101+S101+T101)/K101</f>
        <v>0.64989118607181717</v>
      </c>
      <c r="W101" s="37"/>
      <c r="X101" s="37"/>
      <c r="Y101" s="37"/>
      <c r="Z101" s="37"/>
      <c r="AA101" s="37">
        <v>1</v>
      </c>
      <c r="AB101" s="37">
        <v>5</v>
      </c>
      <c r="AC101" s="37">
        <v>13</v>
      </c>
      <c r="AD101" s="37">
        <v>6</v>
      </c>
      <c r="AE101" s="37">
        <v>6</v>
      </c>
      <c r="AF101" s="117">
        <f t="shared" ref="AF101" si="271">(AA101+AB101+AC101)/K101</f>
        <v>5.1686615886833518E-3</v>
      </c>
      <c r="AG101" s="97">
        <f t="shared" ref="AG101" si="272">(AA101+AB101+AC101+AD101+AE101)/K101</f>
        <v>8.433079434167573E-3</v>
      </c>
      <c r="AH101" s="37"/>
      <c r="AI101" s="37"/>
      <c r="AJ101" s="37"/>
      <c r="AK101" s="37"/>
      <c r="AL101" s="37">
        <v>9</v>
      </c>
      <c r="AM101" s="37">
        <v>10</v>
      </c>
      <c r="AN101" s="37">
        <v>13</v>
      </c>
      <c r="AO101" s="37">
        <v>21</v>
      </c>
      <c r="AP101" s="37">
        <v>10</v>
      </c>
      <c r="AQ101" s="117">
        <f t="shared" ref="AQ101" si="273">(AL101+AM101+AN101)/K101</f>
        <v>8.7051142546245922E-3</v>
      </c>
      <c r="AR101" s="97">
        <f t="shared" ref="AR101" si="274">(AL101+AM101+AN101+AO101+AP101)/K101</f>
        <v>1.7138193688792165E-2</v>
      </c>
    </row>
    <row r="102" spans="3:44" x14ac:dyDescent="0.25">
      <c r="C102" s="5"/>
      <c r="D102" s="6"/>
      <c r="E102" s="6"/>
      <c r="F102" s="35" t="s">
        <v>2</v>
      </c>
      <c r="G102" s="35" t="s">
        <v>73</v>
      </c>
      <c r="H102" s="36">
        <v>4</v>
      </c>
      <c r="I102" s="97">
        <f t="shared" ref="I102" si="275">U102+AF102+AQ102</f>
        <v>0.80365296803652975</v>
      </c>
      <c r="J102" s="97">
        <f>V102+AG102+AR102</f>
        <v>0.83333333333333326</v>
      </c>
      <c r="K102" s="38">
        <v>438</v>
      </c>
      <c r="L102" s="37"/>
      <c r="M102" s="37"/>
      <c r="N102" s="37">
        <v>6</v>
      </c>
      <c r="O102" s="37">
        <v>110</v>
      </c>
      <c r="P102" s="37">
        <v>46</v>
      </c>
      <c r="Q102" s="37">
        <v>57</v>
      </c>
      <c r="R102" s="37">
        <v>15</v>
      </c>
      <c r="S102" s="37">
        <v>4</v>
      </c>
      <c r="T102" s="37">
        <v>2</v>
      </c>
      <c r="U102" s="117">
        <f t="shared" ref="U102" si="276">(N102+O102+P102+Q102+R102) /K102</f>
        <v>0.53424657534246578</v>
      </c>
      <c r="V102" s="97">
        <f t="shared" ref="V102" si="277">(N102+O102+P102+Q102+R102+S102+T102)/K102</f>
        <v>0.54794520547945202</v>
      </c>
      <c r="W102" s="37"/>
      <c r="X102" s="37"/>
      <c r="Y102" s="37">
        <v>0</v>
      </c>
      <c r="Z102" s="37">
        <v>0</v>
      </c>
      <c r="AA102" s="37">
        <v>0</v>
      </c>
      <c r="AB102" s="37">
        <v>1</v>
      </c>
      <c r="AC102" s="37">
        <v>2</v>
      </c>
      <c r="AD102" s="37">
        <v>1</v>
      </c>
      <c r="AE102" s="37">
        <v>0</v>
      </c>
      <c r="AF102" s="117">
        <f t="shared" ref="AF102" si="278">(Y102+Z102+AA102+AB102+AC102) /K102</f>
        <v>6.8493150684931503E-3</v>
      </c>
      <c r="AG102" s="97">
        <f t="shared" ref="AG102" si="279">(Y102+Z102+AA102+AB102+AC102+AD102+AE102)/K102</f>
        <v>9.1324200913242004E-3</v>
      </c>
      <c r="AH102" s="37"/>
      <c r="AI102" s="37"/>
      <c r="AJ102" s="37">
        <v>60</v>
      </c>
      <c r="AK102" s="37">
        <v>35</v>
      </c>
      <c r="AL102" s="37">
        <v>10</v>
      </c>
      <c r="AM102" s="37">
        <v>7</v>
      </c>
      <c r="AN102" s="37">
        <v>3</v>
      </c>
      <c r="AO102" s="37">
        <v>2</v>
      </c>
      <c r="AP102" s="37">
        <v>4</v>
      </c>
      <c r="AQ102" s="117">
        <f t="shared" ref="AQ102" si="280">(AJ102+AK102+AL102+AM102+AN102) /K102</f>
        <v>0.26255707762557079</v>
      </c>
      <c r="AR102" s="97">
        <f t="shared" ref="AR102" si="281">(AJ102+AK102+AL102+AM102+AN102+AO102+AP102)/K102</f>
        <v>0.27625570776255709</v>
      </c>
    </row>
    <row r="103" spans="3:44" x14ac:dyDescent="0.25">
      <c r="C103" s="5"/>
      <c r="D103" s="6"/>
      <c r="E103" s="6"/>
      <c r="F103" s="35" t="s">
        <v>4</v>
      </c>
      <c r="G103" s="35" t="s">
        <v>73</v>
      </c>
      <c r="H103" s="36">
        <v>3</v>
      </c>
      <c r="I103" s="96" t="s">
        <v>28</v>
      </c>
      <c r="J103" s="96" t="s">
        <v>28</v>
      </c>
      <c r="K103" s="39" t="s">
        <v>29</v>
      </c>
      <c r="L103" s="40"/>
      <c r="M103" s="40"/>
      <c r="N103" s="40"/>
      <c r="O103" s="40"/>
      <c r="P103" s="40"/>
      <c r="Q103" s="40"/>
      <c r="R103" s="40"/>
      <c r="S103" s="40"/>
      <c r="T103" s="40"/>
      <c r="U103" s="117"/>
      <c r="V103" s="97"/>
      <c r="W103" s="37"/>
      <c r="X103" s="37"/>
      <c r="Y103" s="37"/>
      <c r="Z103" s="37"/>
      <c r="AA103" s="37"/>
      <c r="AB103" s="37"/>
      <c r="AC103" s="37"/>
      <c r="AD103" s="37"/>
      <c r="AE103" s="37"/>
      <c r="AF103" s="117"/>
      <c r="AG103" s="97"/>
      <c r="AH103" s="37"/>
      <c r="AI103" s="37"/>
      <c r="AJ103" s="37"/>
      <c r="AK103" s="37"/>
      <c r="AL103" s="37"/>
      <c r="AM103" s="37"/>
      <c r="AN103" s="37"/>
      <c r="AO103" s="37"/>
      <c r="AP103" s="37"/>
      <c r="AQ103" s="117"/>
      <c r="AR103" s="97"/>
    </row>
    <row r="104" spans="3:44" x14ac:dyDescent="0.25">
      <c r="C104" s="5"/>
      <c r="D104" s="6"/>
      <c r="E104" s="6"/>
      <c r="F104" s="35" t="s">
        <v>5</v>
      </c>
      <c r="G104" s="35" t="s">
        <v>73</v>
      </c>
      <c r="H104" s="36">
        <v>6</v>
      </c>
      <c r="I104" s="96" t="s">
        <v>28</v>
      </c>
      <c r="J104" s="96" t="s">
        <v>28</v>
      </c>
      <c r="K104" s="39" t="s">
        <v>29</v>
      </c>
      <c r="L104" s="40"/>
      <c r="M104" s="40"/>
      <c r="N104" s="40"/>
      <c r="O104" s="40"/>
      <c r="P104" s="40"/>
      <c r="Q104" s="40"/>
      <c r="R104" s="40"/>
      <c r="S104" s="40"/>
      <c r="T104" s="40"/>
      <c r="U104" s="117"/>
      <c r="V104" s="97"/>
      <c r="W104" s="37"/>
      <c r="X104" s="37"/>
      <c r="Y104" s="37"/>
      <c r="Z104" s="37"/>
      <c r="AA104" s="37"/>
      <c r="AB104" s="37"/>
      <c r="AC104" s="37"/>
      <c r="AD104" s="37"/>
      <c r="AE104" s="37"/>
      <c r="AF104" s="117"/>
      <c r="AG104" s="97"/>
      <c r="AH104" s="37"/>
      <c r="AI104" s="37"/>
      <c r="AJ104" s="37"/>
      <c r="AK104" s="37"/>
      <c r="AL104" s="37"/>
      <c r="AM104" s="37"/>
      <c r="AN104" s="37"/>
      <c r="AO104" s="37"/>
      <c r="AP104" s="37"/>
      <c r="AQ104" s="117"/>
      <c r="AR104" s="97"/>
    </row>
    <row r="105" spans="3:44" ht="15.75" thickBot="1" x14ac:dyDescent="0.3">
      <c r="C105" s="8"/>
      <c r="D105" s="9"/>
      <c r="E105" s="9"/>
      <c r="F105" s="44"/>
      <c r="G105" s="44"/>
      <c r="H105" s="42"/>
      <c r="I105" s="98"/>
      <c r="J105" s="98"/>
      <c r="K105" s="43"/>
      <c r="L105" s="44"/>
      <c r="M105" s="44"/>
      <c r="N105" s="44"/>
      <c r="O105" s="44"/>
      <c r="P105" s="44"/>
      <c r="Q105" s="44"/>
      <c r="R105" s="44"/>
      <c r="S105" s="44"/>
      <c r="T105" s="44"/>
      <c r="U105" s="118"/>
      <c r="V105" s="103"/>
      <c r="W105" s="44"/>
      <c r="X105" s="44"/>
      <c r="Y105" s="44"/>
      <c r="Z105" s="44"/>
      <c r="AA105" s="44"/>
      <c r="AB105" s="44"/>
      <c r="AC105" s="44"/>
      <c r="AD105" s="44"/>
      <c r="AE105" s="44"/>
      <c r="AF105" s="118"/>
      <c r="AG105" s="103"/>
      <c r="AH105" s="44"/>
      <c r="AI105" s="44"/>
      <c r="AJ105" s="44"/>
      <c r="AK105" s="44"/>
      <c r="AL105" s="44"/>
      <c r="AM105" s="44"/>
      <c r="AN105" s="44"/>
      <c r="AO105" s="44"/>
      <c r="AP105" s="44"/>
      <c r="AQ105" s="118"/>
      <c r="AR105" s="103"/>
    </row>
    <row r="106" spans="3:44" x14ac:dyDescent="0.25">
      <c r="C106" s="5" t="s">
        <v>22</v>
      </c>
      <c r="D106" s="6"/>
      <c r="E106" s="6"/>
      <c r="F106" s="35" t="s">
        <v>1</v>
      </c>
      <c r="G106" s="35" t="s">
        <v>73</v>
      </c>
      <c r="H106" s="36">
        <v>1</v>
      </c>
      <c r="I106" s="97">
        <f t="shared" ref="I106" si="282">U106+AF106+AQ106</f>
        <v>0.62171628721541161</v>
      </c>
      <c r="J106" s="97">
        <f t="shared" ref="J106" si="283">V106+AG106+AR106</f>
        <v>0.66900175131348516</v>
      </c>
      <c r="K106" s="38">
        <v>571</v>
      </c>
      <c r="L106" s="37"/>
      <c r="M106" s="37"/>
      <c r="N106" s="37"/>
      <c r="O106" s="37"/>
      <c r="P106" s="37"/>
      <c r="Q106" s="37">
        <v>252</v>
      </c>
      <c r="R106" s="37">
        <v>99</v>
      </c>
      <c r="S106" s="37">
        <v>18</v>
      </c>
      <c r="T106" s="37">
        <v>6</v>
      </c>
      <c r="U106" s="117">
        <f t="shared" ref="U106" si="284">(Q106+R106)/K106</f>
        <v>0.61471103327495624</v>
      </c>
      <c r="V106" s="97">
        <f t="shared" ref="V106" si="285">(Q106+R106+S106+T106)/K106</f>
        <v>0.65674255691768824</v>
      </c>
      <c r="W106" s="37"/>
      <c r="X106" s="37"/>
      <c r="Y106" s="37"/>
      <c r="Z106" s="37"/>
      <c r="AA106" s="37"/>
      <c r="AB106" s="37">
        <v>1</v>
      </c>
      <c r="AC106" s="37">
        <v>2</v>
      </c>
      <c r="AD106" s="37">
        <v>0</v>
      </c>
      <c r="AE106" s="37">
        <v>1</v>
      </c>
      <c r="AF106" s="117">
        <f t="shared" ref="AF106" si="286">(AB106+AC106)/K106</f>
        <v>5.2539404553415062E-3</v>
      </c>
      <c r="AG106" s="97">
        <f t="shared" ref="AG106" si="287">(AB106+AC106+AD106+AE106)/K106</f>
        <v>7.0052539404553416E-3</v>
      </c>
      <c r="AH106" s="37"/>
      <c r="AI106" s="37"/>
      <c r="AJ106" s="37"/>
      <c r="AK106" s="37"/>
      <c r="AL106" s="37"/>
      <c r="AM106" s="37">
        <v>0</v>
      </c>
      <c r="AN106" s="37">
        <v>1</v>
      </c>
      <c r="AO106" s="37">
        <v>1</v>
      </c>
      <c r="AP106" s="37">
        <v>1</v>
      </c>
      <c r="AQ106" s="117">
        <f t="shared" ref="AQ106" si="288">(AM106+AN106)/K106</f>
        <v>1.7513134851138354E-3</v>
      </c>
      <c r="AR106" s="97">
        <f t="shared" ref="AR106" si="289">(AM106+AN106+AO106+AP106)/K106</f>
        <v>5.2539404553415062E-3</v>
      </c>
    </row>
    <row r="107" spans="3:44" x14ac:dyDescent="0.25">
      <c r="C107" s="5"/>
      <c r="D107" s="6"/>
      <c r="E107" s="6"/>
      <c r="F107" s="35" t="s">
        <v>32</v>
      </c>
      <c r="G107" s="35" t="s">
        <v>73</v>
      </c>
      <c r="H107" s="36">
        <v>2</v>
      </c>
      <c r="I107" s="97">
        <f t="shared" ref="I107:J107" si="290">U107+AF107+AQ107</f>
        <v>0.72357723577235766</v>
      </c>
      <c r="J107" s="97">
        <f t="shared" si="290"/>
        <v>0.74796747967479671</v>
      </c>
      <c r="K107" s="38">
        <v>123</v>
      </c>
      <c r="L107" s="37"/>
      <c r="M107" s="37"/>
      <c r="N107" s="37"/>
      <c r="O107" s="37"/>
      <c r="P107" s="37">
        <v>4</v>
      </c>
      <c r="Q107" s="37">
        <v>63</v>
      </c>
      <c r="R107" s="37">
        <v>9</v>
      </c>
      <c r="S107" s="37">
        <v>0</v>
      </c>
      <c r="T107" s="37">
        <v>1</v>
      </c>
      <c r="U107" s="117">
        <f t="shared" ref="U107" si="291">(P107+Q107+R107)/K107</f>
        <v>0.61788617886178865</v>
      </c>
      <c r="V107" s="97">
        <f t="shared" ref="V107" si="292">(P107+Q107+R107+S107+T107)/K107</f>
        <v>0.62601626016260159</v>
      </c>
      <c r="W107" s="37"/>
      <c r="X107" s="37"/>
      <c r="Y107" s="37"/>
      <c r="Z107" s="37"/>
      <c r="AA107" s="37">
        <v>8</v>
      </c>
      <c r="AB107" s="37">
        <v>1</v>
      </c>
      <c r="AC107" s="37">
        <v>0</v>
      </c>
      <c r="AD107" s="37">
        <v>1</v>
      </c>
      <c r="AE107" s="37">
        <v>0</v>
      </c>
      <c r="AF107" s="117">
        <f t="shared" ref="AF107" si="293">(AA107+AB107+AC107)/K107</f>
        <v>7.3170731707317069E-2</v>
      </c>
      <c r="AG107" s="97">
        <f t="shared" ref="AG107" si="294">(AA107+AB107+AC107+AD107+AE107)/K107</f>
        <v>8.1300813008130079E-2</v>
      </c>
      <c r="AH107" s="37"/>
      <c r="AI107" s="37"/>
      <c r="AJ107" s="37"/>
      <c r="AK107" s="37"/>
      <c r="AL107" s="37">
        <v>1</v>
      </c>
      <c r="AM107" s="37">
        <v>0</v>
      </c>
      <c r="AN107" s="37">
        <v>3</v>
      </c>
      <c r="AO107" s="37">
        <v>1</v>
      </c>
      <c r="AP107" s="37">
        <v>0</v>
      </c>
      <c r="AQ107" s="117">
        <f t="shared" ref="AQ107" si="295">(AL107+AM107+AN107)/K107</f>
        <v>3.2520325203252036E-2</v>
      </c>
      <c r="AR107" s="97">
        <f t="shared" ref="AR107" si="296">(AL107+AM107+AN107+AO107+AP107)/K107</f>
        <v>4.065040650406504E-2</v>
      </c>
    </row>
    <row r="108" spans="3:44" x14ac:dyDescent="0.25">
      <c r="C108" s="5"/>
      <c r="D108" s="6"/>
      <c r="E108" s="6"/>
      <c r="F108" s="35" t="s">
        <v>2</v>
      </c>
      <c r="G108" s="35" t="s">
        <v>73</v>
      </c>
      <c r="H108" s="36">
        <v>4</v>
      </c>
      <c r="I108" s="96" t="s">
        <v>28</v>
      </c>
      <c r="J108" s="96" t="s">
        <v>28</v>
      </c>
      <c r="K108" s="39" t="s">
        <v>29</v>
      </c>
      <c r="L108" s="40"/>
      <c r="M108" s="40"/>
      <c r="N108" s="40"/>
      <c r="O108" s="40"/>
      <c r="P108" s="40"/>
      <c r="Q108" s="40"/>
      <c r="R108" s="40"/>
      <c r="S108" s="40"/>
      <c r="T108" s="40"/>
      <c r="U108" s="117"/>
      <c r="V108" s="97"/>
      <c r="W108" s="37"/>
      <c r="X108" s="37"/>
      <c r="Y108" s="37"/>
      <c r="Z108" s="37"/>
      <c r="AA108" s="37"/>
      <c r="AB108" s="37"/>
      <c r="AC108" s="37"/>
      <c r="AD108" s="37"/>
      <c r="AE108" s="37"/>
      <c r="AF108" s="117"/>
      <c r="AG108" s="97"/>
      <c r="AH108" s="37"/>
      <c r="AI108" s="37"/>
      <c r="AJ108" s="37"/>
      <c r="AK108" s="37"/>
      <c r="AL108" s="37"/>
      <c r="AM108" s="37"/>
      <c r="AN108" s="37"/>
      <c r="AO108" s="37"/>
      <c r="AP108" s="37"/>
      <c r="AQ108" s="117"/>
      <c r="AR108" s="97"/>
    </row>
    <row r="109" spans="3:44" x14ac:dyDescent="0.25">
      <c r="C109" s="5"/>
      <c r="D109" s="6"/>
      <c r="E109" s="6"/>
      <c r="F109" s="35" t="s">
        <v>4</v>
      </c>
      <c r="G109" s="35" t="s">
        <v>73</v>
      </c>
      <c r="H109" s="36">
        <v>3</v>
      </c>
      <c r="I109" s="96" t="s">
        <v>28</v>
      </c>
      <c r="J109" s="96" t="s">
        <v>28</v>
      </c>
      <c r="K109" s="39" t="s">
        <v>29</v>
      </c>
      <c r="L109" s="40"/>
      <c r="M109" s="40"/>
      <c r="N109" s="40"/>
      <c r="O109" s="40"/>
      <c r="P109" s="40"/>
      <c r="Q109" s="40"/>
      <c r="R109" s="40"/>
      <c r="S109" s="40"/>
      <c r="T109" s="40"/>
      <c r="U109" s="117"/>
      <c r="V109" s="97"/>
      <c r="W109" s="37"/>
      <c r="X109" s="37"/>
      <c r="Y109" s="37"/>
      <c r="Z109" s="37"/>
      <c r="AA109" s="37"/>
      <c r="AB109" s="37"/>
      <c r="AC109" s="37"/>
      <c r="AD109" s="37"/>
      <c r="AE109" s="37"/>
      <c r="AF109" s="117"/>
      <c r="AG109" s="97"/>
      <c r="AH109" s="37"/>
      <c r="AI109" s="37"/>
      <c r="AJ109" s="37"/>
      <c r="AK109" s="37"/>
      <c r="AL109" s="37"/>
      <c r="AM109" s="37"/>
      <c r="AN109" s="37"/>
      <c r="AO109" s="37"/>
      <c r="AP109" s="37"/>
      <c r="AQ109" s="117"/>
      <c r="AR109" s="97"/>
    </row>
    <row r="110" spans="3:44" x14ac:dyDescent="0.25">
      <c r="C110" s="5"/>
      <c r="D110" s="6"/>
      <c r="E110" s="6"/>
      <c r="F110" s="35" t="s">
        <v>5</v>
      </c>
      <c r="G110" s="35" t="s">
        <v>73</v>
      </c>
      <c r="H110" s="36">
        <v>6</v>
      </c>
      <c r="I110" s="96" t="s">
        <v>28</v>
      </c>
      <c r="J110" s="96" t="s">
        <v>28</v>
      </c>
      <c r="K110" s="39" t="s">
        <v>29</v>
      </c>
      <c r="L110" s="40"/>
      <c r="M110" s="40"/>
      <c r="N110" s="40"/>
      <c r="O110" s="40"/>
      <c r="P110" s="40"/>
      <c r="Q110" s="40"/>
      <c r="R110" s="40"/>
      <c r="S110" s="40"/>
      <c r="T110" s="40"/>
      <c r="U110" s="117"/>
      <c r="V110" s="97"/>
      <c r="W110" s="37"/>
      <c r="X110" s="37"/>
      <c r="Y110" s="37"/>
      <c r="Z110" s="37"/>
      <c r="AA110" s="37"/>
      <c r="AB110" s="37"/>
      <c r="AC110" s="37"/>
      <c r="AD110" s="37"/>
      <c r="AE110" s="37"/>
      <c r="AF110" s="117"/>
      <c r="AG110" s="97"/>
      <c r="AH110" s="37"/>
      <c r="AI110" s="37"/>
      <c r="AJ110" s="37"/>
      <c r="AK110" s="37"/>
      <c r="AL110" s="37"/>
      <c r="AM110" s="37"/>
      <c r="AN110" s="37"/>
      <c r="AO110" s="37"/>
      <c r="AP110" s="37"/>
      <c r="AQ110" s="117"/>
      <c r="AR110" s="97"/>
    </row>
    <row r="111" spans="3:44" ht="15.75" thickBot="1" x14ac:dyDescent="0.3">
      <c r="C111" s="8"/>
      <c r="D111" s="8"/>
      <c r="E111" s="8"/>
      <c r="F111" s="44"/>
      <c r="G111" s="44"/>
      <c r="H111" s="42"/>
      <c r="I111" s="98"/>
      <c r="J111" s="98"/>
      <c r="K111" s="43"/>
      <c r="L111" s="44"/>
      <c r="M111" s="44"/>
      <c r="N111" s="44"/>
      <c r="O111" s="44"/>
      <c r="P111" s="44"/>
      <c r="Q111" s="44"/>
      <c r="R111" s="44"/>
      <c r="S111" s="44"/>
      <c r="T111" s="44"/>
      <c r="U111" s="118"/>
      <c r="V111" s="103"/>
      <c r="W111" s="44"/>
      <c r="X111" s="44"/>
      <c r="Y111" s="44"/>
      <c r="Z111" s="44"/>
      <c r="AA111" s="44"/>
      <c r="AB111" s="44"/>
      <c r="AC111" s="44"/>
      <c r="AD111" s="44"/>
      <c r="AE111" s="44"/>
      <c r="AF111" s="118"/>
      <c r="AG111" s="103"/>
      <c r="AH111" s="44"/>
      <c r="AI111" s="44"/>
      <c r="AJ111" s="44"/>
      <c r="AK111" s="44"/>
      <c r="AL111" s="44"/>
      <c r="AM111" s="44"/>
      <c r="AN111" s="44"/>
      <c r="AO111" s="44"/>
      <c r="AP111" s="44"/>
      <c r="AQ111" s="118"/>
      <c r="AR111" s="103"/>
    </row>
    <row r="112" spans="3:44" x14ac:dyDescent="0.25">
      <c r="C112" s="5" t="s">
        <v>23</v>
      </c>
      <c r="D112" s="6"/>
      <c r="E112" s="6"/>
      <c r="F112" s="35" t="s">
        <v>1</v>
      </c>
      <c r="G112" s="35" t="s">
        <v>73</v>
      </c>
      <c r="H112" s="36">
        <v>1</v>
      </c>
      <c r="I112" s="97">
        <f t="shared" ref="I112" si="297">U112+AF112+AQ112</f>
        <v>0.6768707482993197</v>
      </c>
      <c r="J112" s="97">
        <f t="shared" ref="J112" si="298">V112+AG112+AR112</f>
        <v>0.70408163265306123</v>
      </c>
      <c r="K112" s="38">
        <v>294</v>
      </c>
      <c r="L112" s="37"/>
      <c r="M112" s="37"/>
      <c r="N112" s="37"/>
      <c r="O112" s="37"/>
      <c r="P112" s="37"/>
      <c r="Q112" s="37">
        <v>183</v>
      </c>
      <c r="R112" s="37">
        <v>14</v>
      </c>
      <c r="S112" s="37">
        <v>1</v>
      </c>
      <c r="T112" s="37">
        <v>0</v>
      </c>
      <c r="U112" s="117">
        <f t="shared" ref="U112" si="299">(Q112+R112)/K112</f>
        <v>0.67006802721088432</v>
      </c>
      <c r="V112" s="97">
        <f t="shared" ref="V112" si="300">(Q112+R112+S112+T112)/K112</f>
        <v>0.67346938775510201</v>
      </c>
      <c r="W112" s="37"/>
      <c r="X112" s="37"/>
      <c r="Y112" s="37"/>
      <c r="Z112" s="37"/>
      <c r="AA112" s="37"/>
      <c r="AB112" s="37">
        <v>0</v>
      </c>
      <c r="AC112" s="37">
        <v>0</v>
      </c>
      <c r="AD112" s="37">
        <v>0</v>
      </c>
      <c r="AE112" s="37">
        <v>1</v>
      </c>
      <c r="AF112" s="117">
        <f t="shared" ref="AF112" si="301">(AB112+AC112)/K112</f>
        <v>0</v>
      </c>
      <c r="AG112" s="97">
        <f t="shared" ref="AG112" si="302">(AB112+AC112+AD112+AE112)/K112</f>
        <v>3.4013605442176869E-3</v>
      </c>
      <c r="AH112" s="37"/>
      <c r="AI112" s="37"/>
      <c r="AJ112" s="37"/>
      <c r="AK112" s="37"/>
      <c r="AL112" s="37"/>
      <c r="AM112" s="37">
        <v>0</v>
      </c>
      <c r="AN112" s="37">
        <v>2</v>
      </c>
      <c r="AO112" s="37">
        <v>5</v>
      </c>
      <c r="AP112" s="37">
        <v>1</v>
      </c>
      <c r="AQ112" s="117">
        <f t="shared" ref="AQ112" si="303">(AM112+AN112)/K112</f>
        <v>6.8027210884353739E-3</v>
      </c>
      <c r="AR112" s="97">
        <f t="shared" ref="AR112" si="304">(AM112+AN112+AO112+AP112)/K112</f>
        <v>2.7210884353741496E-2</v>
      </c>
    </row>
    <row r="113" spans="3:44" x14ac:dyDescent="0.25">
      <c r="C113" s="5"/>
      <c r="D113" s="6"/>
      <c r="E113" s="6"/>
      <c r="F113" s="35" t="s">
        <v>32</v>
      </c>
      <c r="G113" s="35" t="s">
        <v>73</v>
      </c>
      <c r="H113" s="36">
        <v>2</v>
      </c>
      <c r="I113" s="97">
        <f t="shared" ref="I113" si="305">U113+AF113+AQ113</f>
        <v>0.75631500742942048</v>
      </c>
      <c r="J113" s="97">
        <f t="shared" ref="J113" si="306">V113+AG113+AR113</f>
        <v>0.7786032689450223</v>
      </c>
      <c r="K113" s="38">
        <v>673</v>
      </c>
      <c r="L113" s="37"/>
      <c r="M113" s="37"/>
      <c r="N113" s="37"/>
      <c r="O113" s="37"/>
      <c r="P113" s="37">
        <v>202</v>
      </c>
      <c r="Q113" s="37">
        <v>258</v>
      </c>
      <c r="R113" s="37">
        <v>39</v>
      </c>
      <c r="S113" s="37">
        <v>4</v>
      </c>
      <c r="T113" s="37">
        <v>1</v>
      </c>
      <c r="U113" s="117">
        <f t="shared" ref="U113" si="307">(P113+Q113+R113)/K113</f>
        <v>0.74145616641901935</v>
      </c>
      <c r="V113" s="97">
        <f t="shared" ref="V113" si="308">(P113+Q113+R113+S113+T113)/K113</f>
        <v>0.74888558692421991</v>
      </c>
      <c r="W113" s="37"/>
      <c r="X113" s="37"/>
      <c r="Y113" s="37"/>
      <c r="Z113" s="37"/>
      <c r="AA113" s="37">
        <v>0</v>
      </c>
      <c r="AB113" s="37">
        <v>0</v>
      </c>
      <c r="AC113" s="37">
        <v>1</v>
      </c>
      <c r="AD113" s="37">
        <v>3</v>
      </c>
      <c r="AE113" s="37">
        <v>3</v>
      </c>
      <c r="AF113" s="117">
        <f t="shared" ref="AF113" si="309">(AA113+AB113+AC113)/K113</f>
        <v>1.4858841010401188E-3</v>
      </c>
      <c r="AG113" s="97">
        <f t="shared" ref="AG113" si="310">(AA113+AB113+AC113+AD113+AE113)/K113</f>
        <v>1.0401188707280832E-2</v>
      </c>
      <c r="AH113" s="37"/>
      <c r="AI113" s="37"/>
      <c r="AJ113" s="37"/>
      <c r="AK113" s="37"/>
      <c r="AL113" s="37">
        <v>0</v>
      </c>
      <c r="AM113" s="37">
        <v>5</v>
      </c>
      <c r="AN113" s="37">
        <v>4</v>
      </c>
      <c r="AO113" s="37">
        <v>1</v>
      </c>
      <c r="AP113" s="37">
        <v>3</v>
      </c>
      <c r="AQ113" s="117">
        <f t="shared" ref="AQ113" si="311">(AL113+AM113+AN113)/K113</f>
        <v>1.3372956909361069E-2</v>
      </c>
      <c r="AR113" s="97">
        <f t="shared" ref="AR113" si="312">(AL113+AM113+AN113+AO113+AP113)/K113</f>
        <v>1.9316493313521546E-2</v>
      </c>
    </row>
    <row r="114" spans="3:44" x14ac:dyDescent="0.25">
      <c r="C114" s="5"/>
      <c r="D114" s="6"/>
      <c r="E114" s="6"/>
      <c r="F114" s="35" t="s">
        <v>2</v>
      </c>
      <c r="G114" s="35" t="s">
        <v>73</v>
      </c>
      <c r="H114" s="36">
        <v>4</v>
      </c>
      <c r="I114" s="97">
        <f t="shared" ref="I114" si="313">U114+AF114+AQ114</f>
        <v>0.31818181818181818</v>
      </c>
      <c r="J114" s="97">
        <f>V114+AG114+AR114</f>
        <v>0.31818181818181818</v>
      </c>
      <c r="K114" s="38">
        <v>66</v>
      </c>
      <c r="L114" s="37"/>
      <c r="M114" s="37"/>
      <c r="N114" s="37">
        <v>2</v>
      </c>
      <c r="O114" s="37">
        <v>13</v>
      </c>
      <c r="P114" s="37">
        <v>4</v>
      </c>
      <c r="Q114" s="37">
        <v>0</v>
      </c>
      <c r="R114" s="37">
        <v>2</v>
      </c>
      <c r="S114" s="37">
        <v>0</v>
      </c>
      <c r="T114" s="37">
        <v>0</v>
      </c>
      <c r="U114" s="117">
        <f t="shared" ref="U114" si="314">(N114+O114+P114+Q114+R114) /K114</f>
        <v>0.31818181818181818</v>
      </c>
      <c r="V114" s="97">
        <f t="shared" ref="V114" si="315">(N114+O114+P114+Q114+R114+S114+T114)/K114</f>
        <v>0.31818181818181818</v>
      </c>
      <c r="W114" s="37"/>
      <c r="X114" s="37"/>
      <c r="Y114" s="37">
        <v>0</v>
      </c>
      <c r="Z114" s="37">
        <v>0</v>
      </c>
      <c r="AA114" s="37">
        <v>0</v>
      </c>
      <c r="AB114" s="37">
        <v>0</v>
      </c>
      <c r="AC114" s="37">
        <v>0</v>
      </c>
      <c r="AD114" s="37">
        <v>0</v>
      </c>
      <c r="AE114" s="37">
        <v>0</v>
      </c>
      <c r="AF114" s="117">
        <f t="shared" ref="AF114" si="316">(Y114+Z114+AA114+AB114+AC114) /K114</f>
        <v>0</v>
      </c>
      <c r="AG114" s="97">
        <f t="shared" ref="AG114" si="317">(Y114+Z114+AA114+AB114+AC114+AD114+AE114)/K114</f>
        <v>0</v>
      </c>
      <c r="AH114" s="37"/>
      <c r="AI114" s="37"/>
      <c r="AJ114" s="37">
        <v>0</v>
      </c>
      <c r="AK114" s="37">
        <v>0</v>
      </c>
      <c r="AL114" s="37">
        <v>0</v>
      </c>
      <c r="AM114" s="37">
        <v>0</v>
      </c>
      <c r="AN114" s="37">
        <v>0</v>
      </c>
      <c r="AO114" s="37">
        <v>0</v>
      </c>
      <c r="AP114" s="37">
        <v>0</v>
      </c>
      <c r="AQ114" s="117">
        <f t="shared" ref="AQ114" si="318">(AJ114+AK114+AL114+AM114+AN114) /K114</f>
        <v>0</v>
      </c>
      <c r="AR114" s="97">
        <f t="shared" ref="AR114" si="319">(AJ114+AK114+AL114+AM114+AN114+AO114+AP114)/K114</f>
        <v>0</v>
      </c>
    </row>
    <row r="115" spans="3:44" x14ac:dyDescent="0.25">
      <c r="C115" s="5"/>
      <c r="D115" s="6"/>
      <c r="E115" s="6"/>
      <c r="F115" s="35" t="s">
        <v>4</v>
      </c>
      <c r="G115" s="35" t="s">
        <v>73</v>
      </c>
      <c r="H115" s="36">
        <v>3</v>
      </c>
      <c r="I115" s="96" t="s">
        <v>28</v>
      </c>
      <c r="J115" s="96" t="s">
        <v>28</v>
      </c>
      <c r="K115" s="39" t="s">
        <v>29</v>
      </c>
      <c r="L115" s="40"/>
      <c r="M115" s="40"/>
      <c r="N115" s="40"/>
      <c r="O115" s="40"/>
      <c r="P115" s="40"/>
      <c r="Q115" s="40"/>
      <c r="R115" s="40"/>
      <c r="S115" s="40"/>
      <c r="T115" s="40"/>
      <c r="U115" s="117"/>
      <c r="V115" s="97"/>
      <c r="W115" s="37"/>
      <c r="X115" s="37"/>
      <c r="Y115" s="37"/>
      <c r="Z115" s="37"/>
      <c r="AA115" s="37"/>
      <c r="AB115" s="37"/>
      <c r="AC115" s="37"/>
      <c r="AD115" s="37"/>
      <c r="AE115" s="37"/>
      <c r="AF115" s="117"/>
      <c r="AG115" s="97"/>
      <c r="AH115" s="37"/>
      <c r="AI115" s="37"/>
      <c r="AJ115" s="37"/>
      <c r="AK115" s="37"/>
      <c r="AL115" s="37"/>
      <c r="AM115" s="37"/>
      <c r="AN115" s="37"/>
      <c r="AO115" s="37"/>
      <c r="AP115" s="37"/>
      <c r="AQ115" s="117"/>
      <c r="AR115" s="97"/>
    </row>
    <row r="116" spans="3:44" x14ac:dyDescent="0.25">
      <c r="C116" s="5"/>
      <c r="D116" s="6"/>
      <c r="E116" s="6"/>
      <c r="F116" s="35" t="s">
        <v>5</v>
      </c>
      <c r="G116" s="35" t="s">
        <v>73</v>
      </c>
      <c r="H116" s="36">
        <v>6</v>
      </c>
      <c r="I116" s="96" t="s">
        <v>28</v>
      </c>
      <c r="J116" s="96" t="s">
        <v>28</v>
      </c>
      <c r="K116" s="39" t="s">
        <v>29</v>
      </c>
      <c r="L116" s="40"/>
      <c r="M116" s="40"/>
      <c r="N116" s="40"/>
      <c r="O116" s="40"/>
      <c r="P116" s="40"/>
      <c r="Q116" s="40"/>
      <c r="R116" s="40"/>
      <c r="S116" s="40"/>
      <c r="T116" s="40"/>
      <c r="U116" s="117"/>
      <c r="V116" s="97"/>
      <c r="W116" s="37"/>
      <c r="X116" s="37"/>
      <c r="Y116" s="37"/>
      <c r="Z116" s="37"/>
      <c r="AA116" s="37"/>
      <c r="AB116" s="37"/>
      <c r="AC116" s="37"/>
      <c r="AD116" s="37"/>
      <c r="AE116" s="37"/>
      <c r="AF116" s="117"/>
      <c r="AG116" s="97"/>
      <c r="AH116" s="37"/>
      <c r="AI116" s="37"/>
      <c r="AJ116" s="37"/>
      <c r="AK116" s="37"/>
      <c r="AL116" s="37"/>
      <c r="AM116" s="37"/>
      <c r="AN116" s="37"/>
      <c r="AO116" s="37"/>
      <c r="AP116" s="37"/>
      <c r="AQ116" s="117"/>
      <c r="AR116" s="97"/>
    </row>
    <row r="117" spans="3:44" ht="15.75" thickBot="1" x14ac:dyDescent="0.3">
      <c r="C117" s="8"/>
      <c r="D117" s="9"/>
      <c r="E117" s="9"/>
      <c r="F117" s="44"/>
      <c r="G117" s="44"/>
      <c r="H117" s="42"/>
      <c r="I117" s="98"/>
      <c r="J117" s="98"/>
      <c r="K117" s="43"/>
      <c r="L117" s="44"/>
      <c r="M117" s="44"/>
      <c r="N117" s="44"/>
      <c r="O117" s="44"/>
      <c r="P117" s="44"/>
      <c r="Q117" s="44"/>
      <c r="R117" s="44"/>
      <c r="S117" s="44"/>
      <c r="T117" s="44"/>
      <c r="U117" s="118"/>
      <c r="V117" s="103"/>
      <c r="W117" s="44"/>
      <c r="X117" s="44"/>
      <c r="Y117" s="44"/>
      <c r="Z117" s="44"/>
      <c r="AA117" s="44"/>
      <c r="AB117" s="44"/>
      <c r="AC117" s="44"/>
      <c r="AD117" s="44"/>
      <c r="AE117" s="44"/>
      <c r="AF117" s="118"/>
      <c r="AG117" s="103"/>
      <c r="AH117" s="44"/>
      <c r="AI117" s="44"/>
      <c r="AJ117" s="44"/>
      <c r="AK117" s="44"/>
      <c r="AL117" s="44"/>
      <c r="AM117" s="44"/>
      <c r="AN117" s="44"/>
      <c r="AO117" s="44"/>
      <c r="AP117" s="44"/>
      <c r="AQ117" s="118"/>
      <c r="AR117" s="103"/>
    </row>
    <row r="118" spans="3:44" x14ac:dyDescent="0.25">
      <c r="C118" s="5" t="s">
        <v>24</v>
      </c>
      <c r="D118" s="6"/>
      <c r="E118" s="6"/>
      <c r="F118" s="35" t="s">
        <v>1</v>
      </c>
      <c r="G118" s="35" t="s">
        <v>73</v>
      </c>
      <c r="H118" s="36">
        <v>1</v>
      </c>
      <c r="I118" s="97">
        <f t="shared" ref="I118" si="320">U118+AF118+AQ118</f>
        <v>0.57142857142857151</v>
      </c>
      <c r="J118" s="97">
        <f t="shared" ref="J118" si="321">V118+AG118+AR118</f>
        <v>0.60465116279069764</v>
      </c>
      <c r="K118" s="38">
        <v>301</v>
      </c>
      <c r="L118" s="37"/>
      <c r="M118" s="37"/>
      <c r="N118" s="37"/>
      <c r="O118" s="37"/>
      <c r="P118" s="37"/>
      <c r="Q118" s="37">
        <v>148</v>
      </c>
      <c r="R118" s="37">
        <v>12</v>
      </c>
      <c r="S118" s="37">
        <v>6</v>
      </c>
      <c r="T118" s="37">
        <v>1</v>
      </c>
      <c r="U118" s="117">
        <f t="shared" ref="U118" si="322">(Q118+R118)/K118</f>
        <v>0.53156146179401997</v>
      </c>
      <c r="V118" s="97">
        <f t="shared" ref="V118" si="323">(Q118+R118+S118+T118)/K118</f>
        <v>0.55481727574750828</v>
      </c>
      <c r="W118" s="37"/>
      <c r="X118" s="37"/>
      <c r="Y118" s="37"/>
      <c r="Z118" s="37"/>
      <c r="AA118" s="37"/>
      <c r="AB118" s="37">
        <v>0</v>
      </c>
      <c r="AC118" s="37">
        <v>1</v>
      </c>
      <c r="AD118" s="37">
        <v>0</v>
      </c>
      <c r="AE118" s="37">
        <v>1</v>
      </c>
      <c r="AF118" s="117">
        <f t="shared" ref="AF118" si="324">(AB118+AC118)/K118</f>
        <v>3.3222591362126247E-3</v>
      </c>
      <c r="AG118" s="97">
        <f t="shared" ref="AG118" si="325">(AB118+AC118+AD118+AE118)/K118</f>
        <v>6.6445182724252493E-3</v>
      </c>
      <c r="AH118" s="37"/>
      <c r="AI118" s="37"/>
      <c r="AJ118" s="37"/>
      <c r="AK118" s="37"/>
      <c r="AL118" s="37"/>
      <c r="AM118" s="37">
        <v>5</v>
      </c>
      <c r="AN118" s="37">
        <v>6</v>
      </c>
      <c r="AO118" s="37">
        <v>1</v>
      </c>
      <c r="AP118" s="37">
        <v>1</v>
      </c>
      <c r="AQ118" s="117">
        <f t="shared" ref="AQ118" si="326">(AM118+AN118)/K118</f>
        <v>3.6544850498338874E-2</v>
      </c>
      <c r="AR118" s="97">
        <f t="shared" ref="AR118" si="327">(AM118+AN118+AO118+AP118)/K118</f>
        <v>4.3189368770764118E-2</v>
      </c>
    </row>
    <row r="119" spans="3:44" x14ac:dyDescent="0.25">
      <c r="C119" s="5"/>
      <c r="D119" s="6"/>
      <c r="E119" s="6"/>
      <c r="F119" s="35" t="s">
        <v>32</v>
      </c>
      <c r="G119" s="35" t="s">
        <v>73</v>
      </c>
      <c r="H119" s="36">
        <v>2</v>
      </c>
      <c r="I119" s="97">
        <f t="shared" ref="I119:J119" si="328">U119+AF119+AQ119</f>
        <v>0.38095238095238093</v>
      </c>
      <c r="J119" s="97">
        <f t="shared" si="328"/>
        <v>0.40476190476190477</v>
      </c>
      <c r="K119" s="38">
        <v>84</v>
      </c>
      <c r="L119" s="37"/>
      <c r="M119" s="37"/>
      <c r="N119" s="37"/>
      <c r="O119" s="37"/>
      <c r="P119" s="37">
        <v>1</v>
      </c>
      <c r="Q119" s="37">
        <v>28</v>
      </c>
      <c r="R119" s="37">
        <v>0</v>
      </c>
      <c r="S119" s="37">
        <v>2</v>
      </c>
      <c r="T119" s="37">
        <v>0</v>
      </c>
      <c r="U119" s="117">
        <f t="shared" ref="U119" si="329">(P119+Q119+R119)/K119</f>
        <v>0.34523809523809523</v>
      </c>
      <c r="V119" s="97">
        <f t="shared" ref="V119" si="330">(P119+Q119+R119+S119+T119)/K119</f>
        <v>0.36904761904761907</v>
      </c>
      <c r="W119" s="37"/>
      <c r="X119" s="37"/>
      <c r="Y119" s="37"/>
      <c r="Z119" s="37"/>
      <c r="AA119" s="37">
        <v>0</v>
      </c>
      <c r="AB119" s="37">
        <v>1</v>
      </c>
      <c r="AC119" s="37">
        <v>0</v>
      </c>
      <c r="AD119" s="37">
        <v>0</v>
      </c>
      <c r="AE119" s="37">
        <v>0</v>
      </c>
      <c r="AF119" s="117">
        <f t="shared" ref="AF119" si="331">(AA119+AB119+AC119)/K119</f>
        <v>1.1904761904761904E-2</v>
      </c>
      <c r="AG119" s="97">
        <f t="shared" ref="AG119" si="332">(AA119+AB119+AC119+AD119+AE119)/K119</f>
        <v>1.1904761904761904E-2</v>
      </c>
      <c r="AH119" s="37"/>
      <c r="AI119" s="37"/>
      <c r="AJ119" s="37"/>
      <c r="AK119" s="37"/>
      <c r="AL119" s="37">
        <v>2</v>
      </c>
      <c r="AM119" s="37">
        <v>0</v>
      </c>
      <c r="AN119" s="37">
        <v>0</v>
      </c>
      <c r="AO119" s="37">
        <v>0</v>
      </c>
      <c r="AP119" s="37">
        <v>0</v>
      </c>
      <c r="AQ119" s="117">
        <f t="shared" ref="AQ119" si="333">(AL119+AM119+AN119)/K119</f>
        <v>2.3809523809523808E-2</v>
      </c>
      <c r="AR119" s="97">
        <f t="shared" ref="AR119" si="334">(AL119+AM119+AN119+AO119+AP119)/K119</f>
        <v>2.3809523809523808E-2</v>
      </c>
    </row>
    <row r="120" spans="3:44" x14ac:dyDescent="0.25">
      <c r="C120" s="5"/>
      <c r="D120" s="6"/>
      <c r="E120" s="6"/>
      <c r="F120" s="35" t="s">
        <v>2</v>
      </c>
      <c r="G120" s="35" t="s">
        <v>73</v>
      </c>
      <c r="H120" s="36">
        <v>4</v>
      </c>
      <c r="I120" s="96" t="s">
        <v>28</v>
      </c>
      <c r="J120" s="96" t="s">
        <v>28</v>
      </c>
      <c r="K120" s="39" t="s">
        <v>29</v>
      </c>
      <c r="L120" s="40"/>
      <c r="M120" s="40"/>
      <c r="N120" s="40"/>
      <c r="O120" s="40"/>
      <c r="P120" s="40"/>
      <c r="Q120" s="40"/>
      <c r="R120" s="40"/>
      <c r="S120" s="40"/>
      <c r="T120" s="40"/>
      <c r="U120" s="117"/>
      <c r="V120" s="97"/>
      <c r="W120" s="37"/>
      <c r="X120" s="37"/>
      <c r="Y120" s="37"/>
      <c r="Z120" s="37"/>
      <c r="AA120" s="37"/>
      <c r="AB120" s="37"/>
      <c r="AC120" s="37"/>
      <c r="AD120" s="37"/>
      <c r="AE120" s="37"/>
      <c r="AF120" s="117"/>
      <c r="AG120" s="97"/>
      <c r="AH120" s="37"/>
      <c r="AI120" s="37"/>
      <c r="AJ120" s="37"/>
      <c r="AK120" s="37"/>
      <c r="AL120" s="37"/>
      <c r="AM120" s="37"/>
      <c r="AN120" s="37"/>
      <c r="AO120" s="37"/>
      <c r="AP120" s="37"/>
      <c r="AQ120" s="117"/>
      <c r="AR120" s="97"/>
    </row>
    <row r="121" spans="3:44" x14ac:dyDescent="0.25">
      <c r="C121" s="5"/>
      <c r="D121" s="6"/>
      <c r="E121" s="6"/>
      <c r="F121" s="35" t="s">
        <v>4</v>
      </c>
      <c r="G121" s="35" t="s">
        <v>73</v>
      </c>
      <c r="H121" s="36">
        <v>3</v>
      </c>
      <c r="I121" s="96" t="s">
        <v>28</v>
      </c>
      <c r="J121" s="96" t="s">
        <v>28</v>
      </c>
      <c r="K121" s="39" t="s">
        <v>29</v>
      </c>
      <c r="L121" s="40"/>
      <c r="M121" s="40"/>
      <c r="N121" s="40"/>
      <c r="O121" s="40"/>
      <c r="P121" s="40"/>
      <c r="Q121" s="40"/>
      <c r="R121" s="40"/>
      <c r="S121" s="40"/>
      <c r="T121" s="40"/>
      <c r="U121" s="117"/>
      <c r="V121" s="97"/>
      <c r="W121" s="37"/>
      <c r="X121" s="37"/>
      <c r="Y121" s="37"/>
      <c r="Z121" s="37"/>
      <c r="AA121" s="37"/>
      <c r="AB121" s="37"/>
      <c r="AC121" s="37"/>
      <c r="AD121" s="37"/>
      <c r="AE121" s="37"/>
      <c r="AF121" s="117"/>
      <c r="AG121" s="97"/>
      <c r="AH121" s="37"/>
      <c r="AI121" s="37"/>
      <c r="AJ121" s="37"/>
      <c r="AK121" s="37"/>
      <c r="AL121" s="37"/>
      <c r="AM121" s="37"/>
      <c r="AN121" s="37"/>
      <c r="AO121" s="37"/>
      <c r="AP121" s="37"/>
      <c r="AQ121" s="117"/>
      <c r="AR121" s="97"/>
    </row>
    <row r="122" spans="3:44" x14ac:dyDescent="0.25">
      <c r="C122" s="5"/>
      <c r="D122" s="6"/>
      <c r="E122" s="6"/>
      <c r="F122" s="35" t="s">
        <v>5</v>
      </c>
      <c r="G122" s="35" t="s">
        <v>73</v>
      </c>
      <c r="H122" s="36">
        <v>6</v>
      </c>
      <c r="I122" s="96" t="s">
        <v>28</v>
      </c>
      <c r="J122" s="96" t="s">
        <v>28</v>
      </c>
      <c r="K122" s="39" t="s">
        <v>29</v>
      </c>
      <c r="L122" s="40"/>
      <c r="M122" s="40"/>
      <c r="N122" s="40"/>
      <c r="O122" s="40"/>
      <c r="P122" s="40"/>
      <c r="Q122" s="40"/>
      <c r="R122" s="40"/>
      <c r="S122" s="40"/>
      <c r="T122" s="40"/>
      <c r="U122" s="117"/>
      <c r="V122" s="97"/>
      <c r="W122" s="37"/>
      <c r="X122" s="37"/>
      <c r="Y122" s="37"/>
      <c r="Z122" s="37"/>
      <c r="AA122" s="37"/>
      <c r="AB122" s="37"/>
      <c r="AC122" s="37"/>
      <c r="AD122" s="37"/>
      <c r="AE122" s="37"/>
      <c r="AF122" s="117"/>
      <c r="AG122" s="97"/>
      <c r="AH122" s="37"/>
      <c r="AI122" s="37"/>
      <c r="AJ122" s="37"/>
      <c r="AK122" s="37"/>
      <c r="AL122" s="37"/>
      <c r="AM122" s="37"/>
      <c r="AN122" s="37"/>
      <c r="AO122" s="37"/>
      <c r="AP122" s="37"/>
      <c r="AQ122" s="117"/>
      <c r="AR122" s="97"/>
    </row>
    <row r="123" spans="3:44" ht="15.75" thickBot="1" x14ac:dyDescent="0.3">
      <c r="C123" s="8"/>
      <c r="D123" s="8"/>
      <c r="E123" s="8"/>
      <c r="F123" s="44"/>
      <c r="G123" s="44"/>
      <c r="H123" s="42"/>
      <c r="I123" s="98"/>
      <c r="J123" s="98"/>
      <c r="K123" s="43"/>
      <c r="L123" s="44"/>
      <c r="M123" s="44"/>
      <c r="N123" s="44"/>
      <c r="O123" s="44"/>
      <c r="P123" s="44"/>
      <c r="Q123" s="44"/>
      <c r="R123" s="44"/>
      <c r="S123" s="44"/>
      <c r="T123" s="44"/>
      <c r="U123" s="118"/>
      <c r="V123" s="103"/>
      <c r="W123" s="44"/>
      <c r="X123" s="44"/>
      <c r="Y123" s="44"/>
      <c r="Z123" s="44"/>
      <c r="AA123" s="44"/>
      <c r="AB123" s="44"/>
      <c r="AC123" s="44"/>
      <c r="AD123" s="44"/>
      <c r="AE123" s="44"/>
      <c r="AF123" s="118"/>
      <c r="AG123" s="103"/>
      <c r="AH123" s="44"/>
      <c r="AI123" s="44"/>
      <c r="AJ123" s="44"/>
      <c r="AK123" s="44"/>
      <c r="AL123" s="44"/>
      <c r="AM123" s="44"/>
      <c r="AN123" s="44"/>
      <c r="AO123" s="44"/>
      <c r="AP123" s="44"/>
      <c r="AQ123" s="118"/>
      <c r="AR123" s="103"/>
    </row>
    <row r="124" spans="3:44" x14ac:dyDescent="0.25">
      <c r="C124" s="5" t="s">
        <v>25</v>
      </c>
      <c r="D124" s="6"/>
      <c r="E124" s="6"/>
      <c r="F124" s="35" t="s">
        <v>1</v>
      </c>
      <c r="G124" s="35" t="s">
        <v>73</v>
      </c>
      <c r="H124" s="36">
        <v>1</v>
      </c>
      <c r="I124" s="97">
        <f t="shared" ref="I124" si="335">U124+AF124+AQ124</f>
        <v>0.65034965034965042</v>
      </c>
      <c r="J124" s="97">
        <f t="shared" ref="J124" si="336">V124+AG124+AR124</f>
        <v>0.67132867132867136</v>
      </c>
      <c r="K124" s="38">
        <v>429</v>
      </c>
      <c r="L124" s="37"/>
      <c r="M124" s="37"/>
      <c r="N124" s="37"/>
      <c r="O124" s="37"/>
      <c r="P124" s="37"/>
      <c r="Q124" s="37">
        <v>225</v>
      </c>
      <c r="R124" s="37">
        <v>35</v>
      </c>
      <c r="S124" s="37">
        <v>3</v>
      </c>
      <c r="T124" s="37">
        <v>1</v>
      </c>
      <c r="U124" s="117">
        <f t="shared" ref="U124" si="337">(Q124+R124)/K124</f>
        <v>0.60606060606060608</v>
      </c>
      <c r="V124" s="97">
        <f t="shared" ref="V124" si="338">(Q124+R124+S124+T124)/K124</f>
        <v>0.61538461538461542</v>
      </c>
      <c r="W124" s="37"/>
      <c r="X124" s="37"/>
      <c r="Y124" s="37"/>
      <c r="Z124" s="37"/>
      <c r="AA124" s="37"/>
      <c r="AB124" s="37">
        <v>0</v>
      </c>
      <c r="AC124" s="37">
        <v>0</v>
      </c>
      <c r="AD124" s="37">
        <v>0</v>
      </c>
      <c r="AE124" s="37">
        <v>0</v>
      </c>
      <c r="AF124" s="117">
        <f t="shared" ref="AF124" si="339">(AB124+AC124)/K124</f>
        <v>0</v>
      </c>
      <c r="AG124" s="97">
        <f t="shared" ref="AG124" si="340">(AB124+AC124+AD124+AE124)/K124</f>
        <v>0</v>
      </c>
      <c r="AH124" s="37"/>
      <c r="AI124" s="37"/>
      <c r="AJ124" s="37"/>
      <c r="AK124" s="37"/>
      <c r="AL124" s="37"/>
      <c r="AM124" s="37">
        <v>1</v>
      </c>
      <c r="AN124" s="37">
        <v>18</v>
      </c>
      <c r="AO124" s="37">
        <v>3</v>
      </c>
      <c r="AP124" s="37">
        <v>2</v>
      </c>
      <c r="AQ124" s="117">
        <f t="shared" ref="AQ124" si="341">(AM124+AN124)/K124</f>
        <v>4.4289044289044288E-2</v>
      </c>
      <c r="AR124" s="97">
        <f t="shared" ref="AR124" si="342">(AM124+AN124+AO124+AP124)/K124</f>
        <v>5.5944055944055944E-2</v>
      </c>
    </row>
    <row r="125" spans="3:44" x14ac:dyDescent="0.25">
      <c r="C125" s="5"/>
      <c r="D125" s="6"/>
      <c r="E125" s="6"/>
      <c r="F125" s="35" t="s">
        <v>32</v>
      </c>
      <c r="G125" s="35" t="s">
        <v>73</v>
      </c>
      <c r="H125" s="36">
        <v>2</v>
      </c>
      <c r="I125" s="97">
        <f t="shared" ref="I125" si="343">U125+AF125+AQ125</f>
        <v>0.66539923954372626</v>
      </c>
      <c r="J125" s="97">
        <f t="shared" ref="J125" si="344">V125+AG125+AR125</f>
        <v>0.70532319391634979</v>
      </c>
      <c r="K125" s="38">
        <v>526</v>
      </c>
      <c r="L125" s="37"/>
      <c r="M125" s="37"/>
      <c r="N125" s="37"/>
      <c r="O125" s="37"/>
      <c r="P125" s="37">
        <v>59</v>
      </c>
      <c r="Q125" s="37">
        <v>221</v>
      </c>
      <c r="R125" s="37">
        <v>56</v>
      </c>
      <c r="S125" s="37">
        <v>8</v>
      </c>
      <c r="T125" s="37">
        <v>2</v>
      </c>
      <c r="U125" s="117">
        <f t="shared" ref="U125" si="345">(P125+Q125+R125)/K125</f>
        <v>0.63878326996197721</v>
      </c>
      <c r="V125" s="97">
        <f t="shared" ref="V125" si="346">(P125+Q125+R125+S125+T125)/K125</f>
        <v>0.65779467680608361</v>
      </c>
      <c r="W125" s="37"/>
      <c r="X125" s="37"/>
      <c r="Y125" s="37"/>
      <c r="Z125" s="37"/>
      <c r="AA125" s="37">
        <v>0</v>
      </c>
      <c r="AB125" s="37">
        <v>1</v>
      </c>
      <c r="AC125" s="37">
        <v>2</v>
      </c>
      <c r="AD125" s="37">
        <v>2</v>
      </c>
      <c r="AE125" s="37">
        <v>1</v>
      </c>
      <c r="AF125" s="117">
        <f t="shared" ref="AF125" si="347">(AA125+AB125+AC125)/K125</f>
        <v>5.7034220532319393E-3</v>
      </c>
      <c r="AG125" s="97">
        <f t="shared" ref="AG125" si="348">(AA125+AB125+AC125+AD125+AE125)/K125</f>
        <v>1.1406844106463879E-2</v>
      </c>
      <c r="AH125" s="37"/>
      <c r="AI125" s="37"/>
      <c r="AJ125" s="37"/>
      <c r="AK125" s="37"/>
      <c r="AL125" s="37">
        <v>3</v>
      </c>
      <c r="AM125" s="37">
        <v>3</v>
      </c>
      <c r="AN125" s="37">
        <v>5</v>
      </c>
      <c r="AO125" s="37">
        <v>6</v>
      </c>
      <c r="AP125" s="37">
        <v>2</v>
      </c>
      <c r="AQ125" s="117">
        <f t="shared" ref="AQ125" si="349">(AL125+AM125+AN125)/K125</f>
        <v>2.0912547528517109E-2</v>
      </c>
      <c r="AR125" s="97">
        <f t="shared" ref="AR125" si="350">(AL125+AM125+AN125+AO125+AP125)/K125</f>
        <v>3.6121673003802278E-2</v>
      </c>
    </row>
    <row r="126" spans="3:44" x14ac:dyDescent="0.25">
      <c r="C126" s="5"/>
      <c r="D126" s="6"/>
      <c r="E126" s="6"/>
      <c r="F126" s="35" t="s">
        <v>2</v>
      </c>
      <c r="G126" s="35" t="s">
        <v>73</v>
      </c>
      <c r="H126" s="36">
        <v>4</v>
      </c>
      <c r="I126" s="97">
        <f t="shared" ref="I126" si="351">U126+AF126+AQ126</f>
        <v>0.8571428571428571</v>
      </c>
      <c r="J126" s="97">
        <f>V126+AG126+AR126</f>
        <v>0.8571428571428571</v>
      </c>
      <c r="K126" s="38">
        <v>21</v>
      </c>
      <c r="L126" s="37"/>
      <c r="M126" s="37"/>
      <c r="N126" s="37">
        <v>17</v>
      </c>
      <c r="O126" s="37">
        <v>0</v>
      </c>
      <c r="P126" s="37">
        <v>0</v>
      </c>
      <c r="Q126" s="37">
        <v>1</v>
      </c>
      <c r="R126" s="37">
        <v>0</v>
      </c>
      <c r="S126" s="37">
        <v>0</v>
      </c>
      <c r="T126" s="37">
        <v>0</v>
      </c>
      <c r="U126" s="117">
        <f t="shared" ref="U126" si="352">(N126+O126+P126+Q126+R126) /K126</f>
        <v>0.8571428571428571</v>
      </c>
      <c r="V126" s="97">
        <f t="shared" ref="V126" si="353">(N126+O126+P126+Q126+R126+S126+T126)/K126</f>
        <v>0.8571428571428571</v>
      </c>
      <c r="W126" s="37"/>
      <c r="X126" s="37"/>
      <c r="Y126" s="37">
        <v>0</v>
      </c>
      <c r="Z126" s="37">
        <v>0</v>
      </c>
      <c r="AA126" s="37">
        <v>0</v>
      </c>
      <c r="AB126" s="37">
        <v>0</v>
      </c>
      <c r="AC126" s="37">
        <v>0</v>
      </c>
      <c r="AD126" s="37">
        <v>0</v>
      </c>
      <c r="AE126" s="37">
        <v>0</v>
      </c>
      <c r="AF126" s="117">
        <f t="shared" ref="AF126" si="354">(Y126+Z126+AA126+AB126+AC126) /K126</f>
        <v>0</v>
      </c>
      <c r="AG126" s="97">
        <f t="shared" ref="AG126" si="355">(Y126+Z126+AA126+AB126+AC126+AD126+AE126)/K126</f>
        <v>0</v>
      </c>
      <c r="AH126" s="37"/>
      <c r="AI126" s="37"/>
      <c r="AJ126" s="37">
        <v>0</v>
      </c>
      <c r="AK126" s="37">
        <v>0</v>
      </c>
      <c r="AL126" s="37">
        <v>0</v>
      </c>
      <c r="AM126" s="37">
        <v>0</v>
      </c>
      <c r="AN126" s="37">
        <v>0</v>
      </c>
      <c r="AO126" s="37">
        <v>0</v>
      </c>
      <c r="AP126" s="37">
        <v>0</v>
      </c>
      <c r="AQ126" s="117">
        <f t="shared" ref="AQ126" si="356">(AJ126+AK126+AL126+AM126+AN126) /K126</f>
        <v>0</v>
      </c>
      <c r="AR126" s="97">
        <f t="shared" ref="AR126" si="357">(AJ126+AK126+AL126+AM126+AN126+AO126+AP126)/K126</f>
        <v>0</v>
      </c>
    </row>
    <row r="127" spans="3:44" x14ac:dyDescent="0.25">
      <c r="C127" s="5"/>
      <c r="D127" s="6"/>
      <c r="E127" s="6"/>
      <c r="F127" s="35" t="s">
        <v>4</v>
      </c>
      <c r="G127" s="35" t="s">
        <v>73</v>
      </c>
      <c r="H127" s="36">
        <v>3</v>
      </c>
      <c r="I127" s="96" t="s">
        <v>28</v>
      </c>
      <c r="J127" s="96" t="s">
        <v>28</v>
      </c>
      <c r="K127" s="39" t="s">
        <v>29</v>
      </c>
      <c r="L127" s="40"/>
      <c r="M127" s="40"/>
      <c r="N127" s="40"/>
      <c r="O127" s="40"/>
      <c r="P127" s="40"/>
      <c r="Q127" s="40"/>
      <c r="R127" s="40"/>
      <c r="S127" s="40"/>
      <c r="T127" s="40"/>
      <c r="U127" s="117"/>
      <c r="V127" s="97"/>
      <c r="W127" s="37"/>
      <c r="X127" s="37"/>
      <c r="Y127" s="37"/>
      <c r="Z127" s="37"/>
      <c r="AA127" s="37"/>
      <c r="AB127" s="37"/>
      <c r="AC127" s="37"/>
      <c r="AD127" s="37"/>
      <c r="AE127" s="37"/>
      <c r="AF127" s="117"/>
      <c r="AG127" s="97"/>
      <c r="AH127" s="37"/>
      <c r="AI127" s="37"/>
      <c r="AJ127" s="37"/>
      <c r="AK127" s="37"/>
      <c r="AL127" s="37"/>
      <c r="AM127" s="37"/>
      <c r="AN127" s="37"/>
      <c r="AO127" s="37"/>
      <c r="AP127" s="37"/>
      <c r="AQ127" s="117"/>
      <c r="AR127" s="97"/>
    </row>
    <row r="128" spans="3:44" x14ac:dyDescent="0.25">
      <c r="C128" s="5"/>
      <c r="D128" s="6"/>
      <c r="E128" s="6"/>
      <c r="F128" s="35" t="s">
        <v>5</v>
      </c>
      <c r="G128" s="35" t="s">
        <v>73</v>
      </c>
      <c r="H128" s="36">
        <v>6</v>
      </c>
      <c r="I128" s="96" t="s">
        <v>28</v>
      </c>
      <c r="J128" s="96" t="s">
        <v>28</v>
      </c>
      <c r="K128" s="39" t="s">
        <v>29</v>
      </c>
      <c r="L128" s="40"/>
      <c r="M128" s="40"/>
      <c r="N128" s="40"/>
      <c r="O128" s="40"/>
      <c r="P128" s="40"/>
      <c r="Q128" s="40"/>
      <c r="R128" s="40"/>
      <c r="S128" s="40"/>
      <c r="T128" s="40"/>
      <c r="U128" s="117"/>
      <c r="V128" s="97"/>
      <c r="W128" s="37"/>
      <c r="X128" s="37"/>
      <c r="Y128" s="37"/>
      <c r="Z128" s="37"/>
      <c r="AA128" s="37"/>
      <c r="AB128" s="37"/>
      <c r="AC128" s="37"/>
      <c r="AD128" s="37"/>
      <c r="AE128" s="37"/>
      <c r="AF128" s="117"/>
      <c r="AG128" s="97"/>
      <c r="AH128" s="37"/>
      <c r="AI128" s="37"/>
      <c r="AJ128" s="37"/>
      <c r="AK128" s="37"/>
      <c r="AL128" s="37"/>
      <c r="AM128" s="37"/>
      <c r="AN128" s="37"/>
      <c r="AO128" s="37"/>
      <c r="AP128" s="37"/>
      <c r="AQ128" s="117"/>
      <c r="AR128" s="97"/>
    </row>
    <row r="129" spans="3:44" ht="15.75" thickBot="1" x14ac:dyDescent="0.3">
      <c r="C129" s="8"/>
      <c r="D129" s="8"/>
      <c r="E129" s="8"/>
      <c r="F129" s="44"/>
      <c r="G129" s="44"/>
      <c r="H129" s="42"/>
      <c r="I129" s="98"/>
      <c r="J129" s="98"/>
      <c r="K129" s="43"/>
      <c r="L129" s="44"/>
      <c r="M129" s="44"/>
      <c r="N129" s="44"/>
      <c r="O129" s="44"/>
      <c r="P129" s="44"/>
      <c r="Q129" s="44"/>
      <c r="R129" s="44"/>
      <c r="S129" s="44"/>
      <c r="T129" s="44"/>
      <c r="U129" s="118"/>
      <c r="V129" s="103"/>
      <c r="W129" s="44"/>
      <c r="X129" s="44"/>
      <c r="Y129" s="44"/>
      <c r="Z129" s="44"/>
      <c r="AA129" s="44"/>
      <c r="AB129" s="44"/>
      <c r="AC129" s="44"/>
      <c r="AD129" s="44"/>
      <c r="AE129" s="44"/>
      <c r="AF129" s="118"/>
      <c r="AG129" s="103"/>
      <c r="AH129" s="44"/>
      <c r="AI129" s="44"/>
      <c r="AJ129" s="44"/>
      <c r="AK129" s="44"/>
      <c r="AL129" s="44"/>
      <c r="AM129" s="44"/>
      <c r="AN129" s="44"/>
      <c r="AO129" s="44"/>
      <c r="AP129" s="44"/>
      <c r="AQ129" s="118"/>
      <c r="AR129" s="103"/>
    </row>
    <row r="130" spans="3:44" x14ac:dyDescent="0.25">
      <c r="C130" s="5" t="s">
        <v>26</v>
      </c>
      <c r="D130" s="6"/>
      <c r="E130" s="6"/>
      <c r="F130" s="35" t="s">
        <v>1</v>
      </c>
      <c r="G130" s="35" t="s">
        <v>73</v>
      </c>
      <c r="H130" s="36">
        <v>1</v>
      </c>
      <c r="I130" s="97">
        <f t="shared" ref="I130" si="358">U130+AF130+AQ130</f>
        <v>0.75</v>
      </c>
      <c r="J130" s="97">
        <f t="shared" ref="J130" si="359">V130+AG130+AR130</f>
        <v>0.77306079664570237</v>
      </c>
      <c r="K130" s="39">
        <v>1908</v>
      </c>
      <c r="L130" s="37"/>
      <c r="M130" s="37"/>
      <c r="N130" s="37"/>
      <c r="O130" s="37"/>
      <c r="P130" s="37"/>
      <c r="Q130" s="40">
        <v>1160</v>
      </c>
      <c r="R130" s="37">
        <v>264</v>
      </c>
      <c r="S130" s="37">
        <v>22</v>
      </c>
      <c r="T130" s="37">
        <v>6</v>
      </c>
      <c r="U130" s="117">
        <f t="shared" ref="U130" si="360">(Q130+R130)/K130</f>
        <v>0.74633123689727465</v>
      </c>
      <c r="V130" s="97">
        <f t="shared" ref="V130" si="361">(Q130+R130+S130+T130)/K130</f>
        <v>0.76100628930817615</v>
      </c>
      <c r="W130" s="37"/>
      <c r="X130" s="37"/>
      <c r="Y130" s="37"/>
      <c r="Z130" s="37"/>
      <c r="AA130" s="37"/>
      <c r="AB130" s="37">
        <v>0</v>
      </c>
      <c r="AC130" s="37">
        <v>0</v>
      </c>
      <c r="AD130" s="37">
        <v>2</v>
      </c>
      <c r="AE130" s="37">
        <v>0</v>
      </c>
      <c r="AF130" s="117">
        <f t="shared" ref="AF130" si="362">(AB130+AC130)/K130</f>
        <v>0</v>
      </c>
      <c r="AG130" s="97">
        <f t="shared" ref="AG130" si="363">(AB130+AC130+AD130+AE130)/K130</f>
        <v>1.0482180293501049E-3</v>
      </c>
      <c r="AH130" s="37"/>
      <c r="AI130" s="37"/>
      <c r="AJ130" s="37"/>
      <c r="AK130" s="37"/>
      <c r="AL130" s="37"/>
      <c r="AM130" s="37">
        <v>4</v>
      </c>
      <c r="AN130" s="37">
        <v>3</v>
      </c>
      <c r="AO130" s="37">
        <v>6</v>
      </c>
      <c r="AP130" s="37">
        <v>8</v>
      </c>
      <c r="AQ130" s="117">
        <f t="shared" ref="AQ130" si="364">(AM130+AN130)/K130</f>
        <v>3.6687631027253671E-3</v>
      </c>
      <c r="AR130" s="97">
        <f t="shared" ref="AR130" si="365">(AM130+AN130+AO130+AP130)/K130</f>
        <v>1.10062893081761E-2</v>
      </c>
    </row>
    <row r="131" spans="3:44" x14ac:dyDescent="0.25">
      <c r="C131" s="5"/>
      <c r="D131" s="6"/>
      <c r="E131" s="6"/>
      <c r="F131" s="35" t="s">
        <v>32</v>
      </c>
      <c r="G131" s="35" t="s">
        <v>73</v>
      </c>
      <c r="H131" s="36">
        <v>2</v>
      </c>
      <c r="I131" s="97">
        <f t="shared" ref="I131" si="366">U131+AF131+AQ131</f>
        <v>0.62737430167597763</v>
      </c>
      <c r="J131" s="97">
        <f t="shared" ref="J131" si="367">V131+AG131+AR131</f>
        <v>0.69860335195530732</v>
      </c>
      <c r="K131" s="39">
        <v>3580</v>
      </c>
      <c r="L131" s="37"/>
      <c r="M131" s="37"/>
      <c r="N131" s="37"/>
      <c r="O131" s="37"/>
      <c r="P131" s="37">
        <v>2</v>
      </c>
      <c r="Q131" s="40">
        <v>1743</v>
      </c>
      <c r="R131" s="37">
        <v>466</v>
      </c>
      <c r="S131" s="37">
        <v>151</v>
      </c>
      <c r="T131" s="37">
        <v>56</v>
      </c>
      <c r="U131" s="117">
        <f t="shared" ref="U131" si="368">(P131+Q131+R131)/K131</f>
        <v>0.61759776536312849</v>
      </c>
      <c r="V131" s="97">
        <f t="shared" ref="V131" si="369">(P131+Q131+R131+S131+T131)/K131</f>
        <v>0.6754189944134078</v>
      </c>
      <c r="W131" s="37"/>
      <c r="X131" s="37"/>
      <c r="Y131" s="37"/>
      <c r="Z131" s="37"/>
      <c r="AA131" s="37">
        <v>2</v>
      </c>
      <c r="AB131" s="37">
        <v>1</v>
      </c>
      <c r="AC131" s="37">
        <v>3</v>
      </c>
      <c r="AD131" s="37">
        <v>8</v>
      </c>
      <c r="AE131" s="37">
        <v>4</v>
      </c>
      <c r="AF131" s="117">
        <f t="shared" ref="AF131" si="370">(AA131+AB131+AC131)/K131</f>
        <v>1.6759776536312849E-3</v>
      </c>
      <c r="AG131" s="97">
        <f t="shared" ref="AG131" si="371">(AA131+AB131+AC131+AD131+AE131)/K131</f>
        <v>5.0279329608938546E-3</v>
      </c>
      <c r="AH131" s="37"/>
      <c r="AI131" s="37"/>
      <c r="AJ131" s="37"/>
      <c r="AK131" s="37"/>
      <c r="AL131" s="37">
        <v>2</v>
      </c>
      <c r="AM131" s="37">
        <v>15</v>
      </c>
      <c r="AN131" s="37">
        <v>12</v>
      </c>
      <c r="AO131" s="37">
        <v>14</v>
      </c>
      <c r="AP131" s="37">
        <v>22</v>
      </c>
      <c r="AQ131" s="117">
        <f t="shared" ref="AQ131" si="372">(AL131+AM131+AN131)/K131</f>
        <v>8.1005586592178772E-3</v>
      </c>
      <c r="AR131" s="97">
        <f t="shared" ref="AR131" si="373">(AL131+AM131+AN131+AO131+AP131)/K131</f>
        <v>1.8156424581005588E-2</v>
      </c>
    </row>
    <row r="132" spans="3:44" x14ac:dyDescent="0.25">
      <c r="C132" s="5"/>
      <c r="D132" s="6"/>
      <c r="E132" s="6"/>
      <c r="F132" s="35" t="s">
        <v>2</v>
      </c>
      <c r="G132" s="35" t="s">
        <v>73</v>
      </c>
      <c r="H132" s="36">
        <v>4</v>
      </c>
      <c r="I132" s="97">
        <f t="shared" ref="I132" si="374">U132+AF132+AQ132</f>
        <v>0.4713375796178344</v>
      </c>
      <c r="J132" s="97">
        <f>V132+AG132+AR132</f>
        <v>0.56475583864118895</v>
      </c>
      <c r="K132" s="38">
        <v>471</v>
      </c>
      <c r="L132" s="37"/>
      <c r="M132" s="37"/>
      <c r="N132" s="37">
        <v>12</v>
      </c>
      <c r="O132" s="37">
        <v>58</v>
      </c>
      <c r="P132" s="37">
        <v>43</v>
      </c>
      <c r="Q132" s="37">
        <v>48</v>
      </c>
      <c r="R132" s="37">
        <v>40</v>
      </c>
      <c r="S132" s="37">
        <v>25</v>
      </c>
      <c r="T132" s="37">
        <v>17</v>
      </c>
      <c r="U132" s="117">
        <f t="shared" ref="U132" si="375">(N132+O132+P132+Q132+R132) /K132</f>
        <v>0.42675159235668791</v>
      </c>
      <c r="V132" s="97">
        <f t="shared" ref="V132" si="376">(N132+O132+P132+Q132+R132+S132+T132)/K132</f>
        <v>0.51592356687898089</v>
      </c>
      <c r="W132" s="37"/>
      <c r="X132" s="37"/>
      <c r="Y132" s="37">
        <v>0</v>
      </c>
      <c r="Z132" s="37">
        <v>0</v>
      </c>
      <c r="AA132" s="37">
        <v>1</v>
      </c>
      <c r="AB132" s="37">
        <v>0</v>
      </c>
      <c r="AC132" s="37">
        <v>0</v>
      </c>
      <c r="AD132" s="37">
        <v>0</v>
      </c>
      <c r="AE132" s="37">
        <v>0</v>
      </c>
      <c r="AF132" s="117">
        <f t="shared" ref="AF132" si="377">(Y132+Z132+AA132+AB132+AC132) /K132</f>
        <v>2.1231422505307855E-3</v>
      </c>
      <c r="AG132" s="97">
        <f t="shared" ref="AG132" si="378">(Y132+Z132+AA132+AB132+AC132+AD132+AE132)/K132</f>
        <v>2.1231422505307855E-3</v>
      </c>
      <c r="AH132" s="37"/>
      <c r="AI132" s="37"/>
      <c r="AJ132" s="37">
        <v>14</v>
      </c>
      <c r="AK132" s="37">
        <v>0</v>
      </c>
      <c r="AL132" s="37">
        <v>2</v>
      </c>
      <c r="AM132" s="37">
        <v>2</v>
      </c>
      <c r="AN132" s="37">
        <v>2</v>
      </c>
      <c r="AO132" s="37">
        <v>0</v>
      </c>
      <c r="AP132" s="37">
        <v>2</v>
      </c>
      <c r="AQ132" s="117">
        <f t="shared" ref="AQ132" si="379">(AJ132+AK132+AL132+AM132+AN132) /K132</f>
        <v>4.2462845010615709E-2</v>
      </c>
      <c r="AR132" s="97">
        <f t="shared" ref="AR132" si="380">(AJ132+AK132+AL132+AM132+AN132+AO132+AP132)/K132</f>
        <v>4.6709129511677279E-2</v>
      </c>
    </row>
    <row r="133" spans="3:44" x14ac:dyDescent="0.25">
      <c r="C133" s="5"/>
      <c r="D133" s="6"/>
      <c r="E133" s="6"/>
      <c r="F133" s="35" t="s">
        <v>4</v>
      </c>
      <c r="G133" s="35" t="s">
        <v>73</v>
      </c>
      <c r="H133" s="36">
        <v>3</v>
      </c>
      <c r="I133" s="96" t="s">
        <v>28</v>
      </c>
      <c r="J133" s="96" t="s">
        <v>28</v>
      </c>
      <c r="K133" s="39" t="s">
        <v>29</v>
      </c>
      <c r="L133" s="40"/>
      <c r="M133" s="40"/>
      <c r="N133" s="40"/>
      <c r="O133" s="40"/>
      <c r="P133" s="40"/>
      <c r="Q133" s="40"/>
      <c r="R133" s="40"/>
      <c r="S133" s="40"/>
      <c r="T133" s="40"/>
      <c r="U133" s="117"/>
      <c r="V133" s="97"/>
      <c r="W133" s="37"/>
      <c r="X133" s="37"/>
      <c r="Y133" s="37"/>
      <c r="Z133" s="37"/>
      <c r="AA133" s="37"/>
      <c r="AB133" s="37"/>
      <c r="AC133" s="37"/>
      <c r="AD133" s="37"/>
      <c r="AE133" s="37"/>
      <c r="AF133" s="117"/>
      <c r="AG133" s="97"/>
      <c r="AH133" s="37"/>
      <c r="AI133" s="37"/>
      <c r="AJ133" s="37"/>
      <c r="AK133" s="37"/>
      <c r="AL133" s="37"/>
      <c r="AM133" s="37"/>
      <c r="AN133" s="37"/>
      <c r="AO133" s="37"/>
      <c r="AP133" s="37"/>
      <c r="AQ133" s="117"/>
      <c r="AR133" s="97"/>
    </row>
    <row r="134" spans="3:44" x14ac:dyDescent="0.25">
      <c r="C134" s="5"/>
      <c r="D134" s="6"/>
      <c r="E134" s="6"/>
      <c r="F134" s="35" t="s">
        <v>5</v>
      </c>
      <c r="G134" s="35" t="s">
        <v>73</v>
      </c>
      <c r="H134" s="36">
        <v>6</v>
      </c>
      <c r="I134" s="96" t="s">
        <v>28</v>
      </c>
      <c r="J134" s="96" t="s">
        <v>28</v>
      </c>
      <c r="K134" s="39" t="s">
        <v>29</v>
      </c>
      <c r="L134" s="40"/>
      <c r="M134" s="40"/>
      <c r="N134" s="40"/>
      <c r="O134" s="40"/>
      <c r="P134" s="40"/>
      <c r="Q134" s="40"/>
      <c r="R134" s="40"/>
      <c r="S134" s="40"/>
      <c r="T134" s="40"/>
      <c r="U134" s="117"/>
      <c r="V134" s="97"/>
      <c r="W134" s="37"/>
      <c r="X134" s="37"/>
      <c r="Y134" s="37"/>
      <c r="Z134" s="37"/>
      <c r="AA134" s="37"/>
      <c r="AB134" s="37"/>
      <c r="AC134" s="37"/>
      <c r="AD134" s="37"/>
      <c r="AE134" s="37"/>
      <c r="AF134" s="117"/>
      <c r="AG134" s="97"/>
      <c r="AH134" s="37"/>
      <c r="AI134" s="37"/>
      <c r="AJ134" s="37"/>
      <c r="AK134" s="37"/>
      <c r="AL134" s="37"/>
      <c r="AM134" s="37"/>
      <c r="AN134" s="37"/>
      <c r="AO134" s="37"/>
      <c r="AP134" s="37"/>
      <c r="AQ134" s="117"/>
      <c r="AR134" s="97"/>
    </row>
    <row r="135" spans="3:44" ht="15.75" thickBot="1" x14ac:dyDescent="0.3">
      <c r="C135" s="8"/>
      <c r="D135" s="9"/>
      <c r="E135" s="9"/>
      <c r="F135" s="44"/>
      <c r="G135" s="44"/>
      <c r="H135" s="42"/>
      <c r="I135" s="98"/>
      <c r="J135" s="98"/>
      <c r="K135" s="43"/>
      <c r="L135" s="44"/>
      <c r="M135" s="44"/>
      <c r="N135" s="44"/>
      <c r="O135" s="44"/>
      <c r="P135" s="44"/>
      <c r="Q135" s="44"/>
      <c r="R135" s="44"/>
      <c r="S135" s="44"/>
      <c r="T135" s="44"/>
      <c r="U135" s="118"/>
      <c r="V135" s="103"/>
      <c r="W135" s="44"/>
      <c r="X135" s="44"/>
      <c r="Y135" s="44"/>
      <c r="Z135" s="44"/>
      <c r="AA135" s="44"/>
      <c r="AB135" s="44"/>
      <c r="AC135" s="44"/>
      <c r="AD135" s="44"/>
      <c r="AE135" s="44"/>
      <c r="AF135" s="118"/>
      <c r="AG135" s="103"/>
      <c r="AH135" s="44"/>
      <c r="AI135" s="44"/>
      <c r="AJ135" s="44"/>
      <c r="AK135" s="44"/>
      <c r="AL135" s="44"/>
      <c r="AM135" s="44"/>
      <c r="AN135" s="44"/>
      <c r="AO135" s="44"/>
      <c r="AP135" s="44"/>
      <c r="AQ135" s="118"/>
      <c r="AR135" s="103"/>
    </row>
    <row r="136" spans="3:44" x14ac:dyDescent="0.25">
      <c r="C136" s="5" t="s">
        <v>27</v>
      </c>
      <c r="D136" s="6"/>
      <c r="E136" s="6"/>
      <c r="F136" s="35" t="s">
        <v>1</v>
      </c>
      <c r="G136" s="35" t="s">
        <v>73</v>
      </c>
      <c r="H136" s="36">
        <v>1</v>
      </c>
      <c r="I136" s="96" t="s">
        <v>28</v>
      </c>
      <c r="J136" s="96" t="s">
        <v>28</v>
      </c>
      <c r="K136" s="38" t="s">
        <v>29</v>
      </c>
      <c r="L136" s="37"/>
      <c r="M136" s="37"/>
      <c r="N136" s="37"/>
      <c r="O136" s="37"/>
      <c r="P136" s="37"/>
      <c r="Q136" s="37"/>
      <c r="R136" s="37"/>
      <c r="S136" s="37"/>
      <c r="T136" s="37"/>
      <c r="U136" s="117"/>
      <c r="V136" s="97"/>
      <c r="W136" s="37"/>
      <c r="X136" s="37"/>
      <c r="Y136" s="37"/>
      <c r="Z136" s="37"/>
      <c r="AA136" s="37"/>
      <c r="AB136" s="37"/>
      <c r="AC136" s="37"/>
      <c r="AD136" s="37"/>
      <c r="AE136" s="37"/>
      <c r="AF136" s="117"/>
      <c r="AG136" s="97"/>
      <c r="AH136" s="37"/>
      <c r="AI136" s="37"/>
      <c r="AJ136" s="37"/>
      <c r="AK136" s="37"/>
      <c r="AL136" s="37"/>
      <c r="AM136" s="37"/>
      <c r="AN136" s="37"/>
      <c r="AO136" s="37"/>
      <c r="AP136" s="37"/>
      <c r="AQ136" s="117"/>
      <c r="AR136" s="97"/>
    </row>
    <row r="137" spans="3:44" x14ac:dyDescent="0.25">
      <c r="C137" s="5"/>
      <c r="D137" s="6"/>
      <c r="E137" s="6"/>
      <c r="F137" s="35" t="s">
        <v>32</v>
      </c>
      <c r="G137" s="35" t="s">
        <v>73</v>
      </c>
      <c r="H137" s="36">
        <v>2</v>
      </c>
      <c r="I137" s="96" t="s">
        <v>28</v>
      </c>
      <c r="J137" s="96" t="s">
        <v>28</v>
      </c>
      <c r="K137" s="38" t="s">
        <v>29</v>
      </c>
      <c r="L137" s="37"/>
      <c r="M137" s="37"/>
      <c r="N137" s="37"/>
      <c r="O137" s="37"/>
      <c r="P137" s="37"/>
      <c r="Q137" s="37"/>
      <c r="R137" s="37"/>
      <c r="S137" s="37"/>
      <c r="T137" s="37"/>
      <c r="U137" s="117"/>
      <c r="V137" s="97"/>
      <c r="W137" s="37"/>
      <c r="X137" s="37"/>
      <c r="Y137" s="37"/>
      <c r="Z137" s="37"/>
      <c r="AA137" s="37"/>
      <c r="AB137" s="37"/>
      <c r="AC137" s="37"/>
      <c r="AD137" s="37"/>
      <c r="AE137" s="37"/>
      <c r="AF137" s="117"/>
      <c r="AG137" s="97"/>
      <c r="AH137" s="37"/>
      <c r="AI137" s="37"/>
      <c r="AJ137" s="37"/>
      <c r="AK137" s="37"/>
      <c r="AL137" s="37"/>
      <c r="AM137" s="37"/>
      <c r="AN137" s="37"/>
      <c r="AO137" s="37"/>
      <c r="AP137" s="37"/>
      <c r="AQ137" s="117"/>
      <c r="AR137" s="97"/>
    </row>
    <row r="138" spans="3:44" x14ac:dyDescent="0.25">
      <c r="C138" s="5"/>
      <c r="D138" s="6"/>
      <c r="E138" s="6"/>
      <c r="F138" s="35" t="s">
        <v>2</v>
      </c>
      <c r="G138" s="35" t="s">
        <v>73</v>
      </c>
      <c r="H138" s="36">
        <v>4</v>
      </c>
      <c r="I138" s="97">
        <f t="shared" ref="I138" si="381">U138+AF138+AQ138</f>
        <v>0.88732394366197176</v>
      </c>
      <c r="J138" s="97">
        <f>V138+AG138+AR138</f>
        <v>0.92957746478873238</v>
      </c>
      <c r="K138" s="38">
        <v>71</v>
      </c>
      <c r="L138" s="37"/>
      <c r="M138" s="37"/>
      <c r="N138" s="37">
        <v>8</v>
      </c>
      <c r="O138" s="37">
        <v>33</v>
      </c>
      <c r="P138" s="37">
        <v>12</v>
      </c>
      <c r="Q138" s="37">
        <v>3</v>
      </c>
      <c r="R138" s="37">
        <v>4</v>
      </c>
      <c r="S138" s="37">
        <v>0</v>
      </c>
      <c r="T138" s="37">
        <v>0</v>
      </c>
      <c r="U138" s="117">
        <f t="shared" ref="U138" si="382">(N138+O138+P138+Q138+R138) /K138</f>
        <v>0.84507042253521125</v>
      </c>
      <c r="V138" s="97">
        <f t="shared" ref="V138" si="383">(N138+O138+P138+Q138+R138+S138+T138)/K138</f>
        <v>0.84507042253521125</v>
      </c>
      <c r="W138" s="37"/>
      <c r="X138" s="37"/>
      <c r="Y138" s="37">
        <v>0</v>
      </c>
      <c r="Z138" s="37">
        <v>0</v>
      </c>
      <c r="AA138" s="37">
        <v>1</v>
      </c>
      <c r="AB138" s="37">
        <v>1</v>
      </c>
      <c r="AC138" s="37">
        <v>0</v>
      </c>
      <c r="AD138" s="37">
        <v>1</v>
      </c>
      <c r="AE138" s="37">
        <v>1</v>
      </c>
      <c r="AF138" s="117">
        <f t="shared" ref="AF138" si="384">(Y138+Z138+AA138+AB138+AC138) /K138</f>
        <v>2.8169014084507043E-2</v>
      </c>
      <c r="AG138" s="97">
        <f t="shared" ref="AG138" si="385">(Y138+Z138+AA138+AB138+AC138+AD138+AE138)/K138</f>
        <v>5.6338028169014086E-2</v>
      </c>
      <c r="AH138" s="37"/>
      <c r="AI138" s="37"/>
      <c r="AJ138" s="37">
        <v>0</v>
      </c>
      <c r="AK138" s="37">
        <v>0</v>
      </c>
      <c r="AL138" s="37">
        <v>0</v>
      </c>
      <c r="AM138" s="37">
        <v>1</v>
      </c>
      <c r="AN138" s="37">
        <v>0</v>
      </c>
      <c r="AO138" s="37">
        <v>1</v>
      </c>
      <c r="AP138" s="37">
        <v>0</v>
      </c>
      <c r="AQ138" s="117">
        <f t="shared" ref="AQ138" si="386">(AJ138+AK138+AL138+AM138+AN138) /K138</f>
        <v>1.4084507042253521E-2</v>
      </c>
      <c r="AR138" s="97">
        <f t="shared" ref="AR138" si="387">(AJ138+AK138+AL138+AM138+AN138+AO138+AP138)/K138</f>
        <v>2.8169014084507043E-2</v>
      </c>
    </row>
    <row r="139" spans="3:44" x14ac:dyDescent="0.25">
      <c r="C139" s="5"/>
      <c r="D139" s="6"/>
      <c r="E139" s="6"/>
      <c r="F139" s="35" t="s">
        <v>4</v>
      </c>
      <c r="G139" s="35" t="s">
        <v>73</v>
      </c>
      <c r="H139" s="36">
        <v>3</v>
      </c>
      <c r="I139" s="96" t="s">
        <v>28</v>
      </c>
      <c r="J139" s="96" t="s">
        <v>28</v>
      </c>
      <c r="K139" s="39" t="s">
        <v>29</v>
      </c>
      <c r="L139" s="40"/>
      <c r="M139" s="40"/>
      <c r="N139" s="40"/>
      <c r="O139" s="40"/>
      <c r="P139" s="40"/>
      <c r="Q139" s="40"/>
      <c r="R139" s="40"/>
      <c r="S139" s="40"/>
      <c r="T139" s="40"/>
      <c r="U139" s="117"/>
      <c r="V139" s="97"/>
      <c r="W139" s="37"/>
      <c r="X139" s="37"/>
      <c r="Y139" s="37"/>
      <c r="Z139" s="37"/>
      <c r="AA139" s="37"/>
      <c r="AB139" s="37"/>
      <c r="AC139" s="37"/>
      <c r="AD139" s="37"/>
      <c r="AE139" s="37"/>
      <c r="AF139" s="117"/>
      <c r="AG139" s="97"/>
      <c r="AH139" s="37"/>
      <c r="AI139" s="37"/>
      <c r="AJ139" s="37"/>
      <c r="AK139" s="37"/>
      <c r="AL139" s="37"/>
      <c r="AM139" s="37"/>
      <c r="AN139" s="37"/>
      <c r="AO139" s="37"/>
      <c r="AP139" s="37"/>
      <c r="AQ139" s="117"/>
      <c r="AR139" s="97"/>
    </row>
    <row r="140" spans="3:44" x14ac:dyDescent="0.25">
      <c r="C140" s="5"/>
      <c r="D140" s="6"/>
      <c r="E140" s="6"/>
      <c r="F140" s="35" t="s">
        <v>5</v>
      </c>
      <c r="G140" s="35" t="s">
        <v>73</v>
      </c>
      <c r="H140" s="36">
        <v>6</v>
      </c>
      <c r="I140" s="96" t="s">
        <v>28</v>
      </c>
      <c r="J140" s="96" t="s">
        <v>28</v>
      </c>
      <c r="K140" s="39" t="s">
        <v>29</v>
      </c>
      <c r="L140" s="40"/>
      <c r="M140" s="40"/>
      <c r="N140" s="40"/>
      <c r="O140" s="40"/>
      <c r="P140" s="40"/>
      <c r="Q140" s="40"/>
      <c r="R140" s="40"/>
      <c r="S140" s="40"/>
      <c r="T140" s="40"/>
      <c r="U140" s="117"/>
      <c r="V140" s="97"/>
      <c r="W140" s="37"/>
      <c r="X140" s="37"/>
      <c r="Y140" s="37"/>
      <c r="Z140" s="37"/>
      <c r="AA140" s="37"/>
      <c r="AB140" s="37"/>
      <c r="AC140" s="37"/>
      <c r="AD140" s="37"/>
      <c r="AE140" s="37"/>
      <c r="AF140" s="117"/>
      <c r="AG140" s="97"/>
      <c r="AH140" s="37"/>
      <c r="AI140" s="37"/>
      <c r="AJ140" s="37"/>
      <c r="AK140" s="37"/>
      <c r="AL140" s="37"/>
      <c r="AM140" s="37"/>
      <c r="AN140" s="37"/>
      <c r="AO140" s="37"/>
      <c r="AP140" s="37"/>
      <c r="AQ140" s="117"/>
      <c r="AR140" s="97"/>
    </row>
    <row r="141" spans="3:44" ht="15.75" thickBot="1" x14ac:dyDescent="0.3">
      <c r="C141" s="8"/>
      <c r="D141" s="9"/>
      <c r="E141" s="9"/>
      <c r="F141" s="44"/>
      <c r="G141" s="44"/>
      <c r="H141" s="42"/>
      <c r="I141" s="98"/>
      <c r="J141" s="98"/>
      <c r="K141" s="43"/>
      <c r="L141" s="44"/>
      <c r="M141" s="44"/>
      <c r="N141" s="44"/>
      <c r="O141" s="44"/>
      <c r="P141" s="44"/>
      <c r="Q141" s="44"/>
      <c r="R141" s="44"/>
      <c r="S141" s="44"/>
      <c r="T141" s="44"/>
      <c r="U141" s="118"/>
      <c r="V141" s="103"/>
      <c r="W141" s="44"/>
      <c r="X141" s="44"/>
      <c r="Y141" s="44"/>
      <c r="Z141" s="44"/>
      <c r="AA141" s="44"/>
      <c r="AB141" s="44"/>
      <c r="AC141" s="44"/>
      <c r="AD141" s="44"/>
      <c r="AE141" s="44"/>
      <c r="AF141" s="118"/>
      <c r="AG141" s="103"/>
      <c r="AH141" s="44"/>
      <c r="AI141" s="44"/>
      <c r="AJ141" s="44"/>
      <c r="AK141" s="44"/>
      <c r="AL141" s="44"/>
      <c r="AM141" s="44"/>
      <c r="AN141" s="44"/>
      <c r="AO141" s="44"/>
      <c r="AP141" s="44"/>
      <c r="AQ141" s="118"/>
      <c r="AR141" s="103"/>
    </row>
    <row r="142" spans="3:44" x14ac:dyDescent="0.25">
      <c r="C142" s="5" t="s">
        <v>6</v>
      </c>
      <c r="D142" s="6"/>
      <c r="E142" s="6"/>
      <c r="F142" s="35" t="s">
        <v>1</v>
      </c>
      <c r="G142" s="35" t="s">
        <v>73</v>
      </c>
      <c r="H142" s="36">
        <v>1</v>
      </c>
      <c r="I142" s="97">
        <f t="shared" ref="I142" si="388">U142+AF142+AQ142</f>
        <v>7.7220077220077222E-3</v>
      </c>
      <c r="J142" s="97">
        <f t="shared" ref="J142" si="389">V142+AG142+AR142</f>
        <v>1.9305019305019305E-2</v>
      </c>
      <c r="K142" s="38">
        <v>259</v>
      </c>
      <c r="L142" s="37"/>
      <c r="M142" s="37"/>
      <c r="N142" s="37"/>
      <c r="O142" s="37"/>
      <c r="P142" s="37"/>
      <c r="Q142" s="37">
        <v>0</v>
      </c>
      <c r="R142" s="37">
        <v>0</v>
      </c>
      <c r="S142" s="37">
        <v>0</v>
      </c>
      <c r="T142" s="37">
        <v>0</v>
      </c>
      <c r="U142" s="117">
        <f t="shared" ref="U142" si="390">(Q142+R142)/K142</f>
        <v>0</v>
      </c>
      <c r="V142" s="97">
        <f t="shared" ref="V142" si="391">(Q142+R142+S142+T142)/K142</f>
        <v>0</v>
      </c>
      <c r="W142" s="37"/>
      <c r="X142" s="37"/>
      <c r="Y142" s="37"/>
      <c r="Z142" s="37"/>
      <c r="AA142" s="37"/>
      <c r="AB142" s="37">
        <v>0</v>
      </c>
      <c r="AC142" s="37">
        <v>0</v>
      </c>
      <c r="AD142" s="37">
        <v>0</v>
      </c>
      <c r="AE142" s="37">
        <v>0</v>
      </c>
      <c r="AF142" s="117">
        <f t="shared" ref="AF142" si="392">(AB142+AC142)/K142</f>
        <v>0</v>
      </c>
      <c r="AG142" s="97">
        <f t="shared" ref="AG142" si="393">(AB142+AC142+AD142+AE142)/K142</f>
        <v>0</v>
      </c>
      <c r="AH142" s="37"/>
      <c r="AI142" s="37"/>
      <c r="AJ142" s="37"/>
      <c r="AK142" s="37"/>
      <c r="AL142" s="37"/>
      <c r="AM142" s="37">
        <v>2</v>
      </c>
      <c r="AN142" s="37">
        <v>0</v>
      </c>
      <c r="AO142" s="37">
        <v>1</v>
      </c>
      <c r="AP142" s="37">
        <v>2</v>
      </c>
      <c r="AQ142" s="117">
        <f t="shared" ref="AQ142" si="394">(AM142+AN142)/K142</f>
        <v>7.7220077220077222E-3</v>
      </c>
      <c r="AR142" s="97">
        <f t="shared" ref="AR142" si="395">(AM142+AN142+AO142+AP142)/K142</f>
        <v>1.9305019305019305E-2</v>
      </c>
    </row>
    <row r="143" spans="3:44" x14ac:dyDescent="0.25">
      <c r="C143" s="5"/>
      <c r="D143" s="6"/>
      <c r="E143" s="6"/>
      <c r="F143" s="35" t="s">
        <v>32</v>
      </c>
      <c r="G143" s="35" t="s">
        <v>73</v>
      </c>
      <c r="H143" s="36">
        <v>2</v>
      </c>
      <c r="I143" s="97">
        <f t="shared" ref="I143" si="396">U143+AF143+AQ143</f>
        <v>0.94230769230769229</v>
      </c>
      <c r="J143" s="97">
        <f t="shared" ref="J143" si="397">V143+AG143+AR143</f>
        <v>0.96153846153846156</v>
      </c>
      <c r="K143" s="38">
        <v>52</v>
      </c>
      <c r="L143" s="37"/>
      <c r="M143" s="37"/>
      <c r="N143" s="40"/>
      <c r="O143" s="37"/>
      <c r="P143" s="37">
        <v>3</v>
      </c>
      <c r="Q143" s="37">
        <v>41</v>
      </c>
      <c r="R143" s="37">
        <v>1</v>
      </c>
      <c r="S143" s="37">
        <v>0</v>
      </c>
      <c r="T143" s="37">
        <v>0</v>
      </c>
      <c r="U143" s="117">
        <f t="shared" ref="U143" si="398">(P143+Q143+R143)/K143</f>
        <v>0.86538461538461542</v>
      </c>
      <c r="V143" s="97">
        <f t="shared" ref="V143" si="399">(P143+Q143+R143+S143+T143)/K143</f>
        <v>0.86538461538461542</v>
      </c>
      <c r="W143" s="37"/>
      <c r="X143" s="37"/>
      <c r="Y143" s="37"/>
      <c r="Z143" s="37"/>
      <c r="AA143" s="37">
        <v>0</v>
      </c>
      <c r="AB143" s="37">
        <v>0</v>
      </c>
      <c r="AC143" s="37">
        <v>0</v>
      </c>
      <c r="AD143" s="37">
        <v>0</v>
      </c>
      <c r="AE143" s="37">
        <v>0</v>
      </c>
      <c r="AF143" s="117">
        <f t="shared" ref="AF143" si="400">(AA143+AB143+AC143)/K143</f>
        <v>0</v>
      </c>
      <c r="AG143" s="97">
        <f t="shared" ref="AG143" si="401">(AA143+AB143+AC143+AD143+AE143)/K143</f>
        <v>0</v>
      </c>
      <c r="AH143" s="37"/>
      <c r="AI143" s="37"/>
      <c r="AJ143" s="37"/>
      <c r="AK143" s="37"/>
      <c r="AL143" s="37">
        <v>0</v>
      </c>
      <c r="AM143" s="37">
        <v>1</v>
      </c>
      <c r="AN143" s="37">
        <v>3</v>
      </c>
      <c r="AO143" s="37">
        <v>0</v>
      </c>
      <c r="AP143" s="37">
        <v>1</v>
      </c>
      <c r="AQ143" s="117">
        <f t="shared" ref="AQ143" si="402">(AL143+AM143+AN143)/K143</f>
        <v>7.6923076923076927E-2</v>
      </c>
      <c r="AR143" s="97">
        <f t="shared" ref="AR143" si="403">(AL143+AM143+AN143+AO143+AP143)/K143</f>
        <v>9.6153846153846159E-2</v>
      </c>
    </row>
    <row r="144" spans="3:44" x14ac:dyDescent="0.25">
      <c r="C144" s="5"/>
      <c r="D144" s="6"/>
      <c r="E144" s="6"/>
      <c r="F144" s="35" t="s">
        <v>2</v>
      </c>
      <c r="G144" s="35" t="s">
        <v>73</v>
      </c>
      <c r="H144" s="36">
        <v>4</v>
      </c>
      <c r="I144" s="97">
        <f t="shared" ref="I144" si="404">U144+AF144+AQ144</f>
        <v>0.67495732748110215</v>
      </c>
      <c r="J144" s="97">
        <f>V144+AG144+AR144</f>
        <v>0.79919531821506951</v>
      </c>
      <c r="K144" s="39">
        <v>8202</v>
      </c>
      <c r="L144" s="40"/>
      <c r="M144" s="40"/>
      <c r="N144" s="40">
        <v>147</v>
      </c>
      <c r="O144" s="40">
        <v>741</v>
      </c>
      <c r="P144" s="40">
        <v>951</v>
      </c>
      <c r="Q144" s="40">
        <v>1661</v>
      </c>
      <c r="R144" s="40">
        <v>1664</v>
      </c>
      <c r="S144" s="40">
        <v>601</v>
      </c>
      <c r="T144" s="40">
        <v>166</v>
      </c>
      <c r="U144" s="117">
        <f t="shared" ref="U144" si="405">(N144+O144+P144+Q144+R144) /K144</f>
        <v>0.62960253596683735</v>
      </c>
      <c r="V144" s="97">
        <f t="shared" ref="V144" si="406">(N144+O144+P144+Q144+R144+S144+T144)/K144</f>
        <v>0.72311631309436719</v>
      </c>
      <c r="W144" s="37"/>
      <c r="X144" s="37"/>
      <c r="Y144" s="37">
        <v>10</v>
      </c>
      <c r="Z144" s="37">
        <v>5</v>
      </c>
      <c r="AA144" s="37">
        <v>16</v>
      </c>
      <c r="AB144" s="37">
        <v>23</v>
      </c>
      <c r="AC144" s="37">
        <v>60</v>
      </c>
      <c r="AD144" s="37">
        <v>99</v>
      </c>
      <c r="AE144" s="37">
        <v>49</v>
      </c>
      <c r="AF144" s="117">
        <f t="shared" ref="AF144" si="407">(Y144+Z144+AA144+AB144+AC144) /K144</f>
        <v>1.3899049012435992E-2</v>
      </c>
      <c r="AG144" s="97">
        <f t="shared" ref="AG144" si="408">(Y144+Z144+AA144+AB144+AC144+AD144+AE144)/K144</f>
        <v>3.1943428432089735E-2</v>
      </c>
      <c r="AH144" s="37"/>
      <c r="AI144" s="37"/>
      <c r="AJ144" s="37">
        <v>0</v>
      </c>
      <c r="AK144" s="37">
        <v>13</v>
      </c>
      <c r="AL144" s="37">
        <v>72</v>
      </c>
      <c r="AM144" s="37">
        <v>87</v>
      </c>
      <c r="AN144" s="37">
        <v>86</v>
      </c>
      <c r="AO144" s="37">
        <v>65</v>
      </c>
      <c r="AP144" s="37">
        <v>39</v>
      </c>
      <c r="AQ144" s="117">
        <f t="shared" ref="AQ144" si="409">(AJ144+AK144+AL144+AM144+AN144) /K144</f>
        <v>3.1455742501828823E-2</v>
      </c>
      <c r="AR144" s="97">
        <f t="shared" ref="AR144" si="410">(AJ144+AK144+AL144+AM144+AN144+AO144+AP144)/K144</f>
        <v>4.4135576688612531E-2</v>
      </c>
    </row>
    <row r="145" spans="3:44" x14ac:dyDescent="0.25">
      <c r="C145" s="5"/>
      <c r="D145" s="6"/>
      <c r="E145" s="6"/>
      <c r="F145" s="35" t="s">
        <v>4</v>
      </c>
      <c r="G145" s="35" t="s">
        <v>73</v>
      </c>
      <c r="H145" s="36">
        <v>3</v>
      </c>
      <c r="I145" s="97">
        <f t="shared" ref="I145" si="411">U145+AF145+AQ145</f>
        <v>0.77408056042031526</v>
      </c>
      <c r="J145" s="97">
        <f t="shared" ref="J145" si="412">V145+AG145+AR145</f>
        <v>0.85055458260361927</v>
      </c>
      <c r="K145" s="39">
        <v>1713</v>
      </c>
      <c r="L145" s="40"/>
      <c r="M145" s="40"/>
      <c r="N145" s="40"/>
      <c r="O145" s="40">
        <v>5</v>
      </c>
      <c r="P145" s="40">
        <v>295</v>
      </c>
      <c r="Q145" s="40">
        <v>768</v>
      </c>
      <c r="R145" s="40">
        <v>240</v>
      </c>
      <c r="S145" s="40">
        <v>70</v>
      </c>
      <c r="T145" s="40">
        <v>21</v>
      </c>
      <c r="U145" s="117">
        <f t="shared" ref="U145" si="413">(O145+P145+Q145+R145)/K145</f>
        <v>0.76357267950963226</v>
      </c>
      <c r="V145" s="97">
        <f t="shared" ref="V145" si="414">(O145+P145+Q145+R145+S145+T145)/K145</f>
        <v>0.81669585522475185</v>
      </c>
      <c r="W145" s="37"/>
      <c r="X145" s="37"/>
      <c r="Y145" s="37"/>
      <c r="Z145" s="37">
        <v>0</v>
      </c>
      <c r="AA145" s="37">
        <v>0</v>
      </c>
      <c r="AB145" s="37">
        <v>3</v>
      </c>
      <c r="AC145" s="37">
        <v>0</v>
      </c>
      <c r="AD145" s="37">
        <v>1</v>
      </c>
      <c r="AE145" s="37">
        <v>0</v>
      </c>
      <c r="AF145" s="117">
        <f t="shared" ref="AF145" si="415">(Z145+AA145+AB145+AC145)/K145</f>
        <v>1.7513134851138354E-3</v>
      </c>
      <c r="AG145" s="97">
        <f t="shared" ref="AG145" si="416">(Z145+AA145+AB145+AC145+AD145+AE145)/K145</f>
        <v>2.3350846468184472E-3</v>
      </c>
      <c r="AH145" s="37"/>
      <c r="AI145" s="37"/>
      <c r="AJ145" s="37"/>
      <c r="AK145" s="37">
        <v>7</v>
      </c>
      <c r="AL145" s="37">
        <v>0</v>
      </c>
      <c r="AM145" s="37">
        <v>3</v>
      </c>
      <c r="AN145" s="37">
        <v>5</v>
      </c>
      <c r="AO145" s="37">
        <v>15</v>
      </c>
      <c r="AP145" s="37">
        <v>24</v>
      </c>
      <c r="AQ145" s="117">
        <f t="shared" ref="AQ145" si="417">(AK145+AL145+AM145+AN145)/K145</f>
        <v>8.7565674255691769E-3</v>
      </c>
      <c r="AR145" s="97">
        <f t="shared" ref="AR145" si="418">(AK145+AL145+AM145+AN145+AO145+AP145)/K145</f>
        <v>3.1523642732049037E-2</v>
      </c>
    </row>
    <row r="146" spans="3:44" x14ac:dyDescent="0.25">
      <c r="C146" s="5"/>
      <c r="D146" s="6"/>
      <c r="E146" s="6"/>
      <c r="F146" s="35" t="s">
        <v>5</v>
      </c>
      <c r="G146" s="35" t="s">
        <v>73</v>
      </c>
      <c r="H146" s="36">
        <v>6</v>
      </c>
      <c r="I146" s="96" t="s">
        <v>28</v>
      </c>
      <c r="J146" s="96" t="s">
        <v>28</v>
      </c>
      <c r="K146" s="39" t="s">
        <v>29</v>
      </c>
      <c r="L146" s="40"/>
      <c r="M146" s="40"/>
      <c r="N146" s="40"/>
      <c r="O146" s="40"/>
      <c r="P146" s="40"/>
      <c r="Q146" s="40"/>
      <c r="R146" s="40"/>
      <c r="S146" s="40"/>
      <c r="T146" s="40"/>
      <c r="U146" s="117"/>
      <c r="V146" s="97"/>
      <c r="W146" s="37"/>
      <c r="X146" s="37"/>
      <c r="Y146" s="37"/>
      <c r="Z146" s="37"/>
      <c r="AA146" s="37"/>
      <c r="AB146" s="37"/>
      <c r="AC146" s="37"/>
      <c r="AD146" s="37"/>
      <c r="AE146" s="37"/>
      <c r="AF146" s="117"/>
      <c r="AG146" s="97"/>
      <c r="AH146" s="37"/>
      <c r="AI146" s="37"/>
      <c r="AJ146" s="37"/>
      <c r="AK146" s="37"/>
      <c r="AL146" s="37"/>
      <c r="AM146" s="37"/>
      <c r="AN146" s="37"/>
      <c r="AO146" s="37"/>
      <c r="AP146" s="37"/>
      <c r="AQ146" s="117"/>
      <c r="AR146" s="97"/>
    </row>
    <row r="147" spans="3:44" ht="15.75" thickBot="1" x14ac:dyDescent="0.3">
      <c r="C147" s="8"/>
      <c r="D147" s="9"/>
      <c r="E147" s="9"/>
      <c r="F147" s="44"/>
      <c r="G147" s="44"/>
      <c r="H147" s="42"/>
      <c r="I147" s="98"/>
      <c r="J147" s="99"/>
      <c r="K147" s="43"/>
      <c r="L147" s="44"/>
      <c r="M147" s="44"/>
      <c r="N147" s="44"/>
      <c r="O147" s="44"/>
      <c r="P147" s="44"/>
      <c r="Q147" s="44"/>
      <c r="R147" s="44"/>
      <c r="S147" s="44"/>
      <c r="T147" s="44"/>
      <c r="U147" s="118"/>
      <c r="V147" s="103"/>
      <c r="W147" s="44"/>
      <c r="X147" s="44"/>
      <c r="Y147" s="44"/>
      <c r="Z147" s="44"/>
      <c r="AA147" s="44"/>
      <c r="AB147" s="44"/>
      <c r="AC147" s="44"/>
      <c r="AD147" s="44"/>
      <c r="AE147" s="44"/>
      <c r="AF147" s="118"/>
      <c r="AG147" s="103"/>
      <c r="AH147" s="44"/>
      <c r="AI147" s="44"/>
      <c r="AJ147" s="44"/>
      <c r="AK147" s="44"/>
      <c r="AL147" s="44"/>
      <c r="AM147" s="44"/>
      <c r="AN147" s="44"/>
      <c r="AO147" s="44"/>
      <c r="AP147" s="44"/>
      <c r="AQ147" s="118"/>
      <c r="AR147" s="103"/>
    </row>
    <row r="148" spans="3:44" x14ac:dyDescent="0.25">
      <c r="C148" s="5" t="s">
        <v>7</v>
      </c>
      <c r="D148" s="6"/>
      <c r="E148" s="6"/>
      <c r="F148" s="35" t="s">
        <v>1</v>
      </c>
      <c r="G148" s="35" t="s">
        <v>73</v>
      </c>
      <c r="H148" s="36">
        <v>1</v>
      </c>
      <c r="I148" s="97">
        <f>U148+AF148+AQ148</f>
        <v>1.0033444816053512E-2</v>
      </c>
      <c r="J148" s="97">
        <f t="shared" ref="J148" si="419">V148+AG148+AR148</f>
        <v>1.6722408026755852E-2</v>
      </c>
      <c r="K148" s="38">
        <v>299</v>
      </c>
      <c r="L148" s="37"/>
      <c r="M148" s="37"/>
      <c r="N148" s="37"/>
      <c r="O148" s="37"/>
      <c r="P148" s="37"/>
      <c r="Q148" s="37">
        <v>0</v>
      </c>
      <c r="R148" s="37">
        <v>0</v>
      </c>
      <c r="S148" s="37">
        <v>0</v>
      </c>
      <c r="T148" s="37">
        <v>0</v>
      </c>
      <c r="U148" s="117">
        <f t="shared" ref="U148" si="420">(Q148+R148)/K148</f>
        <v>0</v>
      </c>
      <c r="V148" s="97">
        <f t="shared" ref="V148" si="421">(Q148+R148+S148+T148)/K148</f>
        <v>0</v>
      </c>
      <c r="W148" s="37"/>
      <c r="X148" s="37"/>
      <c r="Y148" s="37"/>
      <c r="Z148" s="37"/>
      <c r="AA148" s="37"/>
      <c r="AB148" s="37">
        <v>0</v>
      </c>
      <c r="AC148" s="37">
        <v>1</v>
      </c>
      <c r="AD148" s="37">
        <v>0</v>
      </c>
      <c r="AE148" s="37">
        <v>0</v>
      </c>
      <c r="AF148" s="117">
        <f t="shared" ref="AF148" si="422">(AB148+AC148)/K148</f>
        <v>3.3444816053511705E-3</v>
      </c>
      <c r="AG148" s="97">
        <f t="shared" ref="AG148" si="423">(AB148+AC148+AD148+AE148)/K148</f>
        <v>3.3444816053511705E-3</v>
      </c>
      <c r="AH148" s="37"/>
      <c r="AI148" s="37"/>
      <c r="AJ148" s="37"/>
      <c r="AK148" s="37"/>
      <c r="AL148" s="37"/>
      <c r="AM148" s="37">
        <v>2</v>
      </c>
      <c r="AN148" s="37">
        <v>0</v>
      </c>
      <c r="AO148" s="37">
        <v>1</v>
      </c>
      <c r="AP148" s="37">
        <v>1</v>
      </c>
      <c r="AQ148" s="117">
        <f t="shared" ref="AQ148" si="424">(AM148+AN148)/K148</f>
        <v>6.688963210702341E-3</v>
      </c>
      <c r="AR148" s="97">
        <f t="shared" ref="AR148" si="425">(AM148+AN148+AO148+AP148)/K148</f>
        <v>1.3377926421404682E-2</v>
      </c>
    </row>
    <row r="149" spans="3:44" x14ac:dyDescent="0.25">
      <c r="C149" s="5"/>
      <c r="D149" s="6"/>
      <c r="E149" s="6"/>
      <c r="F149" s="35" t="s">
        <v>32</v>
      </c>
      <c r="G149" s="35" t="s">
        <v>73</v>
      </c>
      <c r="H149" s="36">
        <v>2</v>
      </c>
      <c r="I149" s="97">
        <f t="shared" ref="I149" si="426">U149+AF149+AQ149</f>
        <v>0.69565217391304346</v>
      </c>
      <c r="J149" s="97">
        <f t="shared" ref="J149" si="427">V149+AG149+AR149</f>
        <v>0.73913043478260865</v>
      </c>
      <c r="K149" s="38">
        <v>23</v>
      </c>
      <c r="L149" s="40"/>
      <c r="M149" s="40"/>
      <c r="N149" s="40"/>
      <c r="O149" s="40"/>
      <c r="P149" s="37">
        <v>3</v>
      </c>
      <c r="Q149" s="37">
        <v>5</v>
      </c>
      <c r="R149" s="37">
        <v>7</v>
      </c>
      <c r="S149" s="37">
        <v>0</v>
      </c>
      <c r="T149" s="37">
        <v>0</v>
      </c>
      <c r="U149" s="117">
        <f t="shared" ref="U149" si="428">(P149+Q149+R149)/K149</f>
        <v>0.65217391304347827</v>
      </c>
      <c r="V149" s="97">
        <f t="shared" ref="V149" si="429">(P149+Q149+R149+S149+T149)/K149</f>
        <v>0.65217391304347827</v>
      </c>
      <c r="W149" s="37"/>
      <c r="X149" s="37"/>
      <c r="Y149" s="37"/>
      <c r="Z149" s="37"/>
      <c r="AA149" s="37">
        <v>0</v>
      </c>
      <c r="AB149" s="37">
        <v>0</v>
      </c>
      <c r="AC149" s="37">
        <v>0</v>
      </c>
      <c r="AD149" s="37">
        <v>0</v>
      </c>
      <c r="AE149" s="37">
        <v>0</v>
      </c>
      <c r="AF149" s="117">
        <f t="shared" ref="AF149" si="430">(AA149+AB149+AC149)/K149</f>
        <v>0</v>
      </c>
      <c r="AG149" s="97">
        <f t="shared" ref="AG149" si="431">(AA149+AB149+AC149+AD149+AE149)/K149</f>
        <v>0</v>
      </c>
      <c r="AH149" s="37"/>
      <c r="AI149" s="37"/>
      <c r="AJ149" s="37"/>
      <c r="AK149" s="37"/>
      <c r="AL149" s="37">
        <v>1</v>
      </c>
      <c r="AM149" s="37">
        <v>0</v>
      </c>
      <c r="AN149" s="37">
        <v>0</v>
      </c>
      <c r="AO149" s="37">
        <v>1</v>
      </c>
      <c r="AP149" s="37">
        <v>0</v>
      </c>
      <c r="AQ149" s="117">
        <f t="shared" ref="AQ149" si="432">(AL149+AM149+AN149)/K149</f>
        <v>4.3478260869565216E-2</v>
      </c>
      <c r="AR149" s="97">
        <f t="shared" ref="AR149" si="433">(AL149+AM149+AN149+AO149+AP149)/K149</f>
        <v>8.6956521739130432E-2</v>
      </c>
    </row>
    <row r="150" spans="3:44" x14ac:dyDescent="0.25">
      <c r="C150" s="5"/>
      <c r="D150" s="6"/>
      <c r="E150" s="6"/>
      <c r="F150" s="35" t="s">
        <v>2</v>
      </c>
      <c r="G150" s="35" t="s">
        <v>73</v>
      </c>
      <c r="H150" s="36">
        <v>4</v>
      </c>
      <c r="I150" s="97">
        <f t="shared" ref="I150" si="434">U150+AF150+AQ150</f>
        <v>0.66373239436619724</v>
      </c>
      <c r="J150" s="97">
        <f>V150+AG150+AR150</f>
        <v>0.81566901408450709</v>
      </c>
      <c r="K150" s="39">
        <v>5680</v>
      </c>
      <c r="L150" s="40"/>
      <c r="M150" s="40"/>
      <c r="N150" s="40">
        <v>24</v>
      </c>
      <c r="O150" s="40">
        <v>563</v>
      </c>
      <c r="P150" s="40">
        <v>755</v>
      </c>
      <c r="Q150" s="40">
        <v>985</v>
      </c>
      <c r="R150" s="40">
        <v>1273</v>
      </c>
      <c r="S150" s="40">
        <v>532</v>
      </c>
      <c r="T150" s="40">
        <v>199</v>
      </c>
      <c r="U150" s="117">
        <f t="shared" ref="U150" si="435">(N150+O150+P150+Q150+R150) /K150</f>
        <v>0.63380281690140849</v>
      </c>
      <c r="V150" s="97">
        <f t="shared" ref="V150" si="436">(N150+O150+P150+Q150+R150+S150+T150)/K150</f>
        <v>0.76249999999999996</v>
      </c>
      <c r="W150" s="37"/>
      <c r="X150" s="37"/>
      <c r="Y150" s="37">
        <v>1</v>
      </c>
      <c r="Z150" s="37">
        <v>0</v>
      </c>
      <c r="AA150" s="37">
        <v>6</v>
      </c>
      <c r="AB150" s="37">
        <v>9</v>
      </c>
      <c r="AC150" s="37">
        <v>34</v>
      </c>
      <c r="AD150" s="37">
        <v>45</v>
      </c>
      <c r="AE150" s="37">
        <v>28</v>
      </c>
      <c r="AF150" s="117">
        <f t="shared" ref="AF150" si="437">(Y150+Z150+AA150+AB150+AC150) /K150</f>
        <v>8.8028169014084511E-3</v>
      </c>
      <c r="AG150" s="97">
        <f t="shared" ref="AG150" si="438">(Y150+Z150+AA150+AB150+AC150+AD150+AE150)/K150</f>
        <v>2.1654929577464788E-2</v>
      </c>
      <c r="AH150" s="37"/>
      <c r="AI150" s="37"/>
      <c r="AJ150" s="37">
        <v>1</v>
      </c>
      <c r="AK150" s="37">
        <v>8</v>
      </c>
      <c r="AL150" s="37">
        <v>28</v>
      </c>
      <c r="AM150" s="37">
        <v>39</v>
      </c>
      <c r="AN150" s="37">
        <v>44</v>
      </c>
      <c r="AO150" s="37">
        <v>36</v>
      </c>
      <c r="AP150" s="37">
        <v>23</v>
      </c>
      <c r="AQ150" s="117">
        <f t="shared" ref="AQ150" si="439">(AJ150+AK150+AL150+AM150+AN150) /K150</f>
        <v>2.1126760563380281E-2</v>
      </c>
      <c r="AR150" s="97">
        <f t="shared" ref="AR150" si="440">(AJ150+AK150+AL150+AM150+AN150+AO150+AP150)/K150</f>
        <v>3.1514084507042253E-2</v>
      </c>
    </row>
    <row r="151" spans="3:44" x14ac:dyDescent="0.25">
      <c r="C151" s="5"/>
      <c r="D151" s="6"/>
      <c r="E151" s="6"/>
      <c r="F151" s="35" t="s">
        <v>4</v>
      </c>
      <c r="G151" s="35" t="s">
        <v>73</v>
      </c>
      <c r="H151" s="36">
        <v>3</v>
      </c>
      <c r="I151" s="97">
        <f t="shared" ref="I151" si="441">U151+AF151+AQ151</f>
        <v>0.7484949832775919</v>
      </c>
      <c r="J151" s="97">
        <f t="shared" ref="J151" si="442">V151+AG151+AR151</f>
        <v>0.85618729096989965</v>
      </c>
      <c r="K151" s="39">
        <v>1495</v>
      </c>
      <c r="L151" s="40"/>
      <c r="M151" s="40"/>
      <c r="N151" s="40"/>
      <c r="O151" s="40">
        <v>23</v>
      </c>
      <c r="P151" s="40">
        <v>317</v>
      </c>
      <c r="Q151" s="40">
        <v>454</v>
      </c>
      <c r="R151" s="40">
        <v>304</v>
      </c>
      <c r="S151" s="40">
        <v>90</v>
      </c>
      <c r="T151" s="40">
        <v>37</v>
      </c>
      <c r="U151" s="117">
        <f t="shared" ref="U151" si="443">(O151+P151+Q151+R151)/K151</f>
        <v>0.73444816053511708</v>
      </c>
      <c r="V151" s="97">
        <f t="shared" ref="V151" si="444">(O151+P151+Q151+R151+S151+T151)/K151</f>
        <v>0.8193979933110368</v>
      </c>
      <c r="W151" s="37"/>
      <c r="X151" s="37"/>
      <c r="Y151" s="37"/>
      <c r="Z151" s="37">
        <v>2</v>
      </c>
      <c r="AA151" s="37">
        <v>1</v>
      </c>
      <c r="AB151" s="37">
        <v>0</v>
      </c>
      <c r="AC151" s="37">
        <v>0</v>
      </c>
      <c r="AD151" s="37">
        <v>2</v>
      </c>
      <c r="AE151" s="37">
        <v>0</v>
      </c>
      <c r="AF151" s="117">
        <f t="shared" ref="AF151" si="445">(Z151+AA151+AB151+AC151)/K151</f>
        <v>2.0066889632107021E-3</v>
      </c>
      <c r="AG151" s="97">
        <f t="shared" ref="AG151" si="446">(Z151+AA151+AB151+AC151+AD151+AE151)/K151</f>
        <v>3.3444816053511705E-3</v>
      </c>
      <c r="AH151" s="37"/>
      <c r="AI151" s="37"/>
      <c r="AJ151" s="37"/>
      <c r="AK151" s="37">
        <v>9</v>
      </c>
      <c r="AL151" s="37">
        <v>0</v>
      </c>
      <c r="AM151" s="37">
        <v>2</v>
      </c>
      <c r="AN151" s="37">
        <v>7</v>
      </c>
      <c r="AO151" s="37">
        <v>19</v>
      </c>
      <c r="AP151" s="37">
        <v>13</v>
      </c>
      <c r="AQ151" s="117">
        <f t="shared" ref="AQ151" si="447">(AK151+AL151+AM151+AN151)/K151</f>
        <v>1.2040133779264214E-2</v>
      </c>
      <c r="AR151" s="97">
        <f t="shared" ref="AR151" si="448">(AK151+AL151+AM151+AN151+AO151+AP151)/K151</f>
        <v>3.3444816053511704E-2</v>
      </c>
    </row>
    <row r="152" spans="3:44" x14ac:dyDescent="0.25">
      <c r="C152" s="5"/>
      <c r="D152" s="6"/>
      <c r="E152" s="6"/>
      <c r="F152" s="35" t="s">
        <v>5</v>
      </c>
      <c r="G152" s="35" t="s">
        <v>73</v>
      </c>
      <c r="H152" s="36">
        <v>6</v>
      </c>
      <c r="I152" s="96" t="s">
        <v>28</v>
      </c>
      <c r="J152" s="96" t="s">
        <v>28</v>
      </c>
      <c r="K152" s="39" t="s">
        <v>29</v>
      </c>
      <c r="L152" s="40"/>
      <c r="M152" s="40"/>
      <c r="N152" s="40"/>
      <c r="O152" s="40"/>
      <c r="P152" s="40"/>
      <c r="Q152" s="40"/>
      <c r="R152" s="40"/>
      <c r="S152" s="40"/>
      <c r="T152" s="40"/>
      <c r="U152" s="117"/>
      <c r="V152" s="97"/>
      <c r="W152" s="37"/>
      <c r="X152" s="37"/>
      <c r="Y152" s="37"/>
      <c r="Z152" s="37"/>
      <c r="AA152" s="37"/>
      <c r="AB152" s="37"/>
      <c r="AC152" s="37"/>
      <c r="AD152" s="37"/>
      <c r="AE152" s="37"/>
      <c r="AF152" s="117"/>
      <c r="AG152" s="97"/>
      <c r="AH152" s="37"/>
      <c r="AI152" s="37"/>
      <c r="AJ152" s="37"/>
      <c r="AK152" s="37"/>
      <c r="AL152" s="37"/>
      <c r="AM152" s="37"/>
      <c r="AN152" s="37"/>
      <c r="AO152" s="37"/>
      <c r="AP152" s="37"/>
      <c r="AQ152" s="117"/>
      <c r="AR152" s="97"/>
    </row>
    <row r="153" spans="3:44" ht="15.75" thickBot="1" x14ac:dyDescent="0.3">
      <c r="C153" s="8"/>
      <c r="D153" s="9"/>
      <c r="E153" s="9"/>
      <c r="F153" s="44"/>
      <c r="G153" s="44"/>
      <c r="H153" s="42"/>
      <c r="I153" s="98"/>
      <c r="J153" s="99"/>
      <c r="K153" s="43"/>
      <c r="L153" s="44"/>
      <c r="M153" s="44"/>
      <c r="N153" s="44"/>
      <c r="O153" s="44"/>
      <c r="P153" s="44"/>
      <c r="Q153" s="44"/>
      <c r="R153" s="44"/>
      <c r="S153" s="44"/>
      <c r="T153" s="44"/>
      <c r="U153" s="118"/>
      <c r="V153" s="103"/>
      <c r="W153" s="44"/>
      <c r="X153" s="44"/>
      <c r="Y153" s="44"/>
      <c r="Z153" s="44"/>
      <c r="AA153" s="44"/>
      <c r="AB153" s="44"/>
      <c r="AC153" s="44"/>
      <c r="AD153" s="44"/>
      <c r="AE153" s="44"/>
      <c r="AF153" s="118"/>
      <c r="AG153" s="103"/>
      <c r="AH153" s="44"/>
      <c r="AI153" s="44"/>
      <c r="AJ153" s="44"/>
      <c r="AK153" s="44"/>
      <c r="AL153" s="44"/>
      <c r="AM153" s="44"/>
      <c r="AN153" s="44"/>
      <c r="AO153" s="44"/>
      <c r="AP153" s="44"/>
      <c r="AQ153" s="118"/>
      <c r="AR153" s="103"/>
    </row>
    <row r="154" spans="3:44" x14ac:dyDescent="0.25">
      <c r="C154" s="5" t="s">
        <v>8</v>
      </c>
      <c r="D154" s="6"/>
      <c r="E154" s="6"/>
      <c r="F154" s="35" t="s">
        <v>1</v>
      </c>
      <c r="G154" s="35" t="s">
        <v>73</v>
      </c>
      <c r="H154" s="36">
        <v>1</v>
      </c>
      <c r="I154" s="97">
        <f t="shared" ref="I154" si="449">U154+AF154+AQ154</f>
        <v>0.4</v>
      </c>
      <c r="J154" s="97">
        <f t="shared" ref="J154" si="450">V154+AG154+AR154</f>
        <v>0.60000000000000009</v>
      </c>
      <c r="K154" s="38">
        <v>10</v>
      </c>
      <c r="L154" s="37"/>
      <c r="M154" s="37"/>
      <c r="N154" s="37"/>
      <c r="O154" s="37"/>
      <c r="P154" s="37"/>
      <c r="Q154" s="37">
        <v>1</v>
      </c>
      <c r="R154" s="37">
        <v>3</v>
      </c>
      <c r="S154" s="37">
        <v>0</v>
      </c>
      <c r="T154" s="37">
        <v>0</v>
      </c>
      <c r="U154" s="117">
        <f t="shared" ref="U154" si="451">(Q154+R154)/K154</f>
        <v>0.4</v>
      </c>
      <c r="V154" s="97">
        <f t="shared" ref="V154" si="452">(Q154+R154+S154+T154)/K154</f>
        <v>0.4</v>
      </c>
      <c r="W154" s="37"/>
      <c r="X154" s="37"/>
      <c r="Y154" s="37"/>
      <c r="Z154" s="37"/>
      <c r="AA154" s="37"/>
      <c r="AB154" s="37">
        <v>0</v>
      </c>
      <c r="AC154" s="37">
        <v>0</v>
      </c>
      <c r="AD154" s="37">
        <v>0</v>
      </c>
      <c r="AE154" s="37">
        <v>0</v>
      </c>
      <c r="AF154" s="117">
        <f t="shared" ref="AF154" si="453">(AB154+AC154)/K154</f>
        <v>0</v>
      </c>
      <c r="AG154" s="97">
        <f t="shared" ref="AG154" si="454">(AB154+AC154+AD154+AE154)/K154</f>
        <v>0</v>
      </c>
      <c r="AH154" s="37"/>
      <c r="AI154" s="37"/>
      <c r="AJ154" s="37"/>
      <c r="AK154" s="37"/>
      <c r="AL154" s="37"/>
      <c r="AM154" s="37">
        <v>0</v>
      </c>
      <c r="AN154" s="37">
        <v>0</v>
      </c>
      <c r="AO154" s="37">
        <v>1</v>
      </c>
      <c r="AP154" s="37">
        <v>1</v>
      </c>
      <c r="AQ154" s="117">
        <f t="shared" ref="AQ154" si="455">(AM154+AN154)/K154</f>
        <v>0</v>
      </c>
      <c r="AR154" s="97">
        <f t="shared" ref="AR154" si="456">(AM154+AN154+AO154+AP154)/K154</f>
        <v>0.2</v>
      </c>
    </row>
    <row r="155" spans="3:44" x14ac:dyDescent="0.25">
      <c r="C155" s="5"/>
      <c r="D155" s="6"/>
      <c r="E155" s="6"/>
      <c r="F155" s="35" t="s">
        <v>32</v>
      </c>
      <c r="G155" s="35" t="s">
        <v>73</v>
      </c>
      <c r="H155" s="36">
        <v>2</v>
      </c>
      <c r="I155" s="96" t="s">
        <v>28</v>
      </c>
      <c r="J155" s="96" t="s">
        <v>31</v>
      </c>
      <c r="K155" s="38" t="s">
        <v>29</v>
      </c>
      <c r="L155" s="37"/>
      <c r="M155" s="37"/>
      <c r="N155" s="37"/>
      <c r="O155" s="37"/>
      <c r="P155" s="37"/>
      <c r="Q155" s="37"/>
      <c r="R155" s="37"/>
      <c r="S155" s="37"/>
      <c r="T155" s="37"/>
      <c r="U155" s="117"/>
      <c r="V155" s="97"/>
      <c r="W155" s="37"/>
      <c r="X155" s="37"/>
      <c r="Y155" s="37"/>
      <c r="Z155" s="37"/>
      <c r="AA155" s="37"/>
      <c r="AB155" s="37"/>
      <c r="AC155" s="37"/>
      <c r="AD155" s="37"/>
      <c r="AE155" s="37"/>
      <c r="AF155" s="117"/>
      <c r="AG155" s="97"/>
      <c r="AH155" s="37"/>
      <c r="AI155" s="37"/>
      <c r="AJ155" s="37"/>
      <c r="AK155" s="37"/>
      <c r="AL155" s="37"/>
      <c r="AM155" s="37"/>
      <c r="AN155" s="37"/>
      <c r="AO155" s="37"/>
      <c r="AP155" s="37"/>
      <c r="AQ155" s="117"/>
      <c r="AR155" s="97"/>
    </row>
    <row r="156" spans="3:44" x14ac:dyDescent="0.25">
      <c r="C156" s="5"/>
      <c r="D156" s="6"/>
      <c r="E156" s="6"/>
      <c r="F156" s="35" t="s">
        <v>2</v>
      </c>
      <c r="G156" s="35" t="s">
        <v>73</v>
      </c>
      <c r="H156" s="36">
        <v>4</v>
      </c>
      <c r="I156" s="97">
        <f t="shared" ref="I156" si="457">U156+AF156+AQ156</f>
        <v>0.61219946571682993</v>
      </c>
      <c r="J156" s="97">
        <f>V156+AG156+AR156</f>
        <v>0.75155832591273375</v>
      </c>
      <c r="K156" s="39">
        <v>2246</v>
      </c>
      <c r="L156" s="40"/>
      <c r="M156" s="40"/>
      <c r="N156" s="37">
        <v>6</v>
      </c>
      <c r="O156" s="37">
        <v>294</v>
      </c>
      <c r="P156" s="37">
        <v>279</v>
      </c>
      <c r="Q156" s="37">
        <v>293</v>
      </c>
      <c r="R156" s="37">
        <v>340</v>
      </c>
      <c r="S156" s="37">
        <v>179</v>
      </c>
      <c r="T156" s="37">
        <v>59</v>
      </c>
      <c r="U156" s="117">
        <f t="shared" ref="U156" si="458">(N156+O156+P156+Q156+R156) /K156</f>
        <v>0.53962600178094389</v>
      </c>
      <c r="V156" s="97">
        <f t="shared" ref="V156" si="459">(N156+O156+P156+Q156+R156+S156+T156)/K156</f>
        <v>0.64559216384683882</v>
      </c>
      <c r="W156" s="37"/>
      <c r="X156" s="37"/>
      <c r="Y156" s="37">
        <v>1</v>
      </c>
      <c r="Z156" s="37">
        <v>0</v>
      </c>
      <c r="AA156" s="37">
        <v>9</v>
      </c>
      <c r="AB156" s="37">
        <v>15</v>
      </c>
      <c r="AC156" s="37">
        <v>41</v>
      </c>
      <c r="AD156" s="37">
        <v>32</v>
      </c>
      <c r="AE156" s="37">
        <v>21</v>
      </c>
      <c r="AF156" s="117">
        <f t="shared" ref="AF156" si="460">(Y156+Z156+AA156+AB156+AC156) /K156</f>
        <v>2.9385574354407838E-2</v>
      </c>
      <c r="AG156" s="97">
        <f t="shared" ref="AG156" si="461">(Y156+Z156+AA156+AB156+AC156+AD156+AE156)/K156</f>
        <v>5.2983081032947466E-2</v>
      </c>
      <c r="AH156" s="37"/>
      <c r="AI156" s="37"/>
      <c r="AJ156" s="37">
        <v>4</v>
      </c>
      <c r="AK156" s="37">
        <v>5</v>
      </c>
      <c r="AL156" s="37">
        <v>17</v>
      </c>
      <c r="AM156" s="37">
        <v>41</v>
      </c>
      <c r="AN156" s="37">
        <v>30</v>
      </c>
      <c r="AO156" s="37">
        <v>16</v>
      </c>
      <c r="AP156" s="37">
        <v>6</v>
      </c>
      <c r="AQ156" s="117">
        <f t="shared" ref="AQ156" si="462">(AJ156+AK156+AL156+AM156+AN156) /K156</f>
        <v>4.3187889581478185E-2</v>
      </c>
      <c r="AR156" s="97">
        <f t="shared" ref="AR156" si="463">(AJ156+AK156+AL156+AM156+AN156+AO156+AP156)/K156</f>
        <v>5.2983081032947466E-2</v>
      </c>
    </row>
    <row r="157" spans="3:44" x14ac:dyDescent="0.25">
      <c r="C157" s="5"/>
      <c r="D157" s="6"/>
      <c r="E157" s="6"/>
      <c r="F157" s="35" t="s">
        <v>4</v>
      </c>
      <c r="G157" s="35" t="s">
        <v>73</v>
      </c>
      <c r="H157" s="36">
        <v>3</v>
      </c>
      <c r="I157" s="97">
        <f t="shared" ref="I157" si="464">U157+AF157+AQ157</f>
        <v>0.83739837398373995</v>
      </c>
      <c r="J157" s="97">
        <f t="shared" ref="J157" si="465">V157+AG157+AR157</f>
        <v>0.87398373983739841</v>
      </c>
      <c r="K157" s="39">
        <v>246</v>
      </c>
      <c r="L157" s="40"/>
      <c r="M157" s="40"/>
      <c r="N157" s="40"/>
      <c r="O157" s="40">
        <v>0</v>
      </c>
      <c r="P157" s="40">
        <v>19</v>
      </c>
      <c r="Q157" s="40">
        <v>143</v>
      </c>
      <c r="R157" s="40">
        <v>33</v>
      </c>
      <c r="S157" s="40">
        <v>5</v>
      </c>
      <c r="T157" s="40">
        <v>3</v>
      </c>
      <c r="U157" s="117">
        <f t="shared" ref="U157" si="466">(O157+P157+Q157+R157)/K157</f>
        <v>0.79268292682926833</v>
      </c>
      <c r="V157" s="97">
        <f t="shared" ref="V157" si="467">(O157+P157+Q157+R157+S157+T157)/K157</f>
        <v>0.82520325203252032</v>
      </c>
      <c r="W157" s="37"/>
      <c r="X157" s="37"/>
      <c r="Y157" s="37"/>
      <c r="Z157" s="37">
        <v>0</v>
      </c>
      <c r="AA157" s="37">
        <v>2</v>
      </c>
      <c r="AB157" s="37">
        <v>0</v>
      </c>
      <c r="AC157" s="37">
        <v>0</v>
      </c>
      <c r="AD157" s="37">
        <v>0</v>
      </c>
      <c r="AE157" s="37">
        <v>0</v>
      </c>
      <c r="AF157" s="117">
        <f t="shared" ref="AF157" si="468">(Z157+AA157+AB157+AC157)/K157</f>
        <v>8.130081300813009E-3</v>
      </c>
      <c r="AG157" s="97">
        <f t="shared" ref="AG157" si="469">(Z157+AA157+AB157+AC157+AD157+AE157)/K157</f>
        <v>8.130081300813009E-3</v>
      </c>
      <c r="AH157" s="37"/>
      <c r="AI157" s="37"/>
      <c r="AJ157" s="37"/>
      <c r="AK157" s="37">
        <v>6</v>
      </c>
      <c r="AL157" s="37">
        <v>0</v>
      </c>
      <c r="AM157" s="37">
        <v>1</v>
      </c>
      <c r="AN157" s="37">
        <v>2</v>
      </c>
      <c r="AO157" s="37">
        <v>1</v>
      </c>
      <c r="AP157" s="37">
        <v>0</v>
      </c>
      <c r="AQ157" s="117">
        <f t="shared" ref="AQ157" si="470">(AK157+AL157+AM157+AN157)/K157</f>
        <v>3.6585365853658534E-2</v>
      </c>
      <c r="AR157" s="97">
        <f t="shared" ref="AR157" si="471">(AK157+AL157+AM157+AN157+AO157+AP157)/K157</f>
        <v>4.065040650406504E-2</v>
      </c>
    </row>
    <row r="158" spans="3:44" x14ac:dyDescent="0.25">
      <c r="C158" s="5"/>
      <c r="D158" s="6"/>
      <c r="E158" s="6"/>
      <c r="F158" s="35" t="s">
        <v>5</v>
      </c>
      <c r="G158" s="35" t="s">
        <v>73</v>
      </c>
      <c r="H158" s="36">
        <v>6</v>
      </c>
      <c r="I158" s="96" t="s">
        <v>28</v>
      </c>
      <c r="J158" s="96" t="s">
        <v>28</v>
      </c>
      <c r="K158" s="39" t="s">
        <v>29</v>
      </c>
      <c r="L158" s="40"/>
      <c r="M158" s="40"/>
      <c r="N158" s="40"/>
      <c r="O158" s="40"/>
      <c r="P158" s="40"/>
      <c r="Q158" s="40"/>
      <c r="R158" s="40"/>
      <c r="S158" s="40"/>
      <c r="T158" s="40"/>
      <c r="U158" s="117"/>
      <c r="V158" s="97"/>
      <c r="W158" s="37"/>
      <c r="X158" s="37"/>
      <c r="Y158" s="37"/>
      <c r="Z158" s="37"/>
      <c r="AA158" s="37"/>
      <c r="AB158" s="37"/>
      <c r="AC158" s="37"/>
      <c r="AD158" s="37"/>
      <c r="AE158" s="37"/>
      <c r="AF158" s="117"/>
      <c r="AG158" s="97"/>
      <c r="AH158" s="37"/>
      <c r="AI158" s="37"/>
      <c r="AJ158" s="37"/>
      <c r="AK158" s="37"/>
      <c r="AL158" s="37"/>
      <c r="AM158" s="37"/>
      <c r="AN158" s="37"/>
      <c r="AO158" s="37"/>
      <c r="AP158" s="37"/>
      <c r="AQ158" s="117"/>
      <c r="AR158" s="97"/>
    </row>
    <row r="159" spans="3:44" ht="15.75" thickBot="1" x14ac:dyDescent="0.3">
      <c r="C159" s="8"/>
      <c r="D159" s="8"/>
      <c r="E159" s="8"/>
      <c r="F159" s="44"/>
      <c r="G159" s="44"/>
      <c r="H159" s="42"/>
      <c r="I159" s="98"/>
      <c r="J159" s="98"/>
      <c r="K159" s="43"/>
      <c r="L159" s="44"/>
      <c r="M159" s="44"/>
      <c r="N159" s="44"/>
      <c r="O159" s="44"/>
      <c r="P159" s="44"/>
      <c r="Q159" s="44"/>
      <c r="R159" s="44"/>
      <c r="S159" s="44"/>
      <c r="T159" s="44"/>
      <c r="U159" s="118"/>
      <c r="V159" s="103"/>
      <c r="W159" s="44"/>
      <c r="X159" s="44"/>
      <c r="Y159" s="44"/>
      <c r="Z159" s="44"/>
      <c r="AA159" s="44"/>
      <c r="AB159" s="44"/>
      <c r="AC159" s="44"/>
      <c r="AD159" s="44"/>
      <c r="AE159" s="44"/>
      <c r="AF159" s="118"/>
      <c r="AG159" s="103"/>
      <c r="AH159" s="44"/>
      <c r="AI159" s="44"/>
      <c r="AJ159" s="44"/>
      <c r="AK159" s="44"/>
      <c r="AL159" s="44"/>
      <c r="AM159" s="44"/>
      <c r="AN159" s="44"/>
      <c r="AO159" s="44"/>
      <c r="AP159" s="44"/>
      <c r="AQ159" s="118"/>
      <c r="AR159" s="103"/>
    </row>
    <row r="161" spans="3:3" x14ac:dyDescent="0.25">
      <c r="C161" s="84" t="s">
        <v>119</v>
      </c>
    </row>
  </sheetData>
  <mergeCells count="1">
    <mergeCell ref="C9:E9"/>
  </mergeCells>
  <pageMargins left="0.25" right="0.25" top="0.75" bottom="0.75" header="0.3" footer="0.3"/>
  <pageSetup paperSize="5" scale="35" fitToHeight="0" orientation="landscape" r:id="rId1"/>
  <headerFooter>
    <oddFooter>&amp;L&amp;1#&amp;"Calibri"&amp;11&amp;K000000Classification: Protected 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61"/>
  <sheetViews>
    <sheetView zoomScaleNormal="100" workbookViewId="0">
      <pane xSplit="11" ySplit="9" topLeftCell="L10" activePane="bottomRight" state="frozen"/>
      <selection activeCell="AS19" sqref="AS19"/>
      <selection pane="topRight" activeCell="AS19" sqref="AS19"/>
      <selection pane="bottomLeft" activeCell="AS19" sqref="AS19"/>
      <selection pane="bottomRight" activeCell="N29" sqref="N29"/>
    </sheetView>
  </sheetViews>
  <sheetFormatPr defaultRowHeight="15" x14ac:dyDescent="0.25"/>
  <cols>
    <col min="1" max="2" width="0" hidden="1" customWidth="1"/>
    <col min="3" max="3" width="9.140625" style="3"/>
    <col min="5" max="5" width="12.42578125" customWidth="1"/>
    <col min="6" max="7" width="18.5703125" customWidth="1"/>
    <col min="9" max="10" width="13.140625" style="92"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93"/>
      <c r="W7" s="1"/>
      <c r="X7" s="1"/>
      <c r="Y7" s="1"/>
      <c r="Z7" s="1"/>
      <c r="AA7" s="1"/>
      <c r="AB7" s="1"/>
      <c r="AC7" s="1"/>
      <c r="AD7" s="18"/>
      <c r="AE7" s="18"/>
      <c r="AF7" s="127"/>
      <c r="AG7" s="100"/>
    </row>
    <row r="8" spans="2:49" s="3" customFormat="1" ht="43.5" customHeight="1" thickBot="1" x14ac:dyDescent="0.3">
      <c r="B8" s="14"/>
      <c r="C8" s="7"/>
      <c r="D8" s="7"/>
      <c r="E8" s="7"/>
      <c r="F8" s="7"/>
      <c r="G8" s="7"/>
      <c r="H8" s="7"/>
      <c r="I8" s="94"/>
      <c r="J8" s="94"/>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95" t="s">
        <v>52</v>
      </c>
      <c r="K9" s="30" t="s">
        <v>53</v>
      </c>
      <c r="L9" s="31" t="s">
        <v>71</v>
      </c>
      <c r="M9" s="31" t="s">
        <v>70</v>
      </c>
      <c r="N9" s="31" t="s">
        <v>33</v>
      </c>
      <c r="O9" s="31" t="s">
        <v>34</v>
      </c>
      <c r="P9" s="31" t="s">
        <v>35</v>
      </c>
      <c r="Q9" s="31" t="s">
        <v>39</v>
      </c>
      <c r="R9" s="31" t="s">
        <v>36</v>
      </c>
      <c r="S9" s="31" t="s">
        <v>37</v>
      </c>
      <c r="T9" s="119" t="s">
        <v>43</v>
      </c>
      <c r="U9" s="122" t="s">
        <v>54</v>
      </c>
      <c r="V9" s="102" t="s">
        <v>55</v>
      </c>
      <c r="W9" s="31" t="s">
        <v>71</v>
      </c>
      <c r="X9" s="31" t="s">
        <v>70</v>
      </c>
      <c r="Y9" s="31" t="s">
        <v>33</v>
      </c>
      <c r="Z9" s="31" t="s">
        <v>34</v>
      </c>
      <c r="AA9" s="31" t="s">
        <v>35</v>
      </c>
      <c r="AB9" s="31" t="s">
        <v>39</v>
      </c>
      <c r="AC9" s="31" t="s">
        <v>36</v>
      </c>
      <c r="AD9" s="31" t="s">
        <v>37</v>
      </c>
      <c r="AE9" s="119" t="s">
        <v>43</v>
      </c>
      <c r="AF9" s="122" t="s">
        <v>56</v>
      </c>
      <c r="AG9" s="102" t="s">
        <v>57</v>
      </c>
      <c r="AH9" s="31" t="s">
        <v>71</v>
      </c>
      <c r="AI9" s="31" t="s">
        <v>70</v>
      </c>
      <c r="AJ9" s="31" t="s">
        <v>33</v>
      </c>
      <c r="AK9" s="31" t="s">
        <v>34</v>
      </c>
      <c r="AL9" s="31" t="s">
        <v>35</v>
      </c>
      <c r="AM9" s="31" t="s">
        <v>39</v>
      </c>
      <c r="AN9" s="31" t="s">
        <v>36</v>
      </c>
      <c r="AO9" s="31" t="s">
        <v>37</v>
      </c>
      <c r="AP9" s="119" t="s">
        <v>43</v>
      </c>
      <c r="AQ9" s="122" t="s">
        <v>58</v>
      </c>
      <c r="AR9" s="102" t="s">
        <v>59</v>
      </c>
      <c r="AS9" s="17"/>
      <c r="AT9" s="17"/>
      <c r="AU9" s="17"/>
      <c r="AV9" s="17"/>
      <c r="AW9" s="17"/>
    </row>
    <row r="10" spans="2:49" x14ac:dyDescent="0.25">
      <c r="B10" s="16"/>
      <c r="C10" s="5" t="s">
        <v>65</v>
      </c>
      <c r="D10" s="6"/>
      <c r="E10" s="6"/>
      <c r="F10" s="46" t="s">
        <v>1</v>
      </c>
      <c r="G10" s="35" t="s">
        <v>73</v>
      </c>
      <c r="H10" s="47">
        <v>1</v>
      </c>
      <c r="I10" s="106" t="s">
        <v>28</v>
      </c>
      <c r="J10" s="106" t="s">
        <v>28</v>
      </c>
      <c r="K10" s="48" t="s">
        <v>30</v>
      </c>
      <c r="L10" s="49"/>
      <c r="M10" s="49"/>
      <c r="N10" s="49"/>
      <c r="O10" s="49"/>
      <c r="P10" s="49"/>
      <c r="Q10" s="49"/>
      <c r="R10" s="49"/>
      <c r="S10" s="49"/>
      <c r="T10" s="60"/>
      <c r="U10" s="123"/>
      <c r="V10" s="107"/>
      <c r="W10" s="49"/>
      <c r="X10" s="49"/>
      <c r="Y10" s="49"/>
      <c r="Z10" s="49"/>
      <c r="AA10" s="49"/>
      <c r="AB10" s="49"/>
      <c r="AC10" s="49"/>
      <c r="AD10" s="49"/>
      <c r="AE10" s="60"/>
      <c r="AF10" s="123"/>
      <c r="AG10" s="107"/>
      <c r="AH10" s="49"/>
      <c r="AI10" s="49"/>
      <c r="AJ10" s="49"/>
      <c r="AK10" s="49"/>
      <c r="AL10" s="49"/>
      <c r="AM10" s="49"/>
      <c r="AN10" s="49"/>
      <c r="AO10" s="49"/>
      <c r="AP10" s="60"/>
      <c r="AQ10" s="123"/>
      <c r="AR10" s="107"/>
    </row>
    <row r="11" spans="2:49" x14ac:dyDescent="0.25">
      <c r="B11" s="16"/>
      <c r="C11" s="5" t="s">
        <v>66</v>
      </c>
      <c r="D11" s="6"/>
      <c r="E11" s="6"/>
      <c r="F11" s="46" t="s">
        <v>32</v>
      </c>
      <c r="G11" s="35" t="s">
        <v>73</v>
      </c>
      <c r="H11" s="47">
        <v>2</v>
      </c>
      <c r="I11" s="106" t="s">
        <v>28</v>
      </c>
      <c r="J11" s="106" t="s">
        <v>28</v>
      </c>
      <c r="K11" s="48" t="s">
        <v>29</v>
      </c>
      <c r="L11" s="49"/>
      <c r="M11" s="49"/>
      <c r="N11" s="49"/>
      <c r="O11" s="49"/>
      <c r="P11" s="49"/>
      <c r="Q11" s="49"/>
      <c r="R11" s="49"/>
      <c r="S11" s="49"/>
      <c r="T11" s="49"/>
      <c r="U11" s="123"/>
      <c r="V11" s="107"/>
      <c r="W11" s="49"/>
      <c r="X11" s="49"/>
      <c r="Y11" s="49"/>
      <c r="Z11" s="49"/>
      <c r="AA11" s="49"/>
      <c r="AB11" s="49"/>
      <c r="AC11" s="49"/>
      <c r="AD11" s="49"/>
      <c r="AE11" s="49"/>
      <c r="AF11" s="123"/>
      <c r="AG11" s="107"/>
      <c r="AH11" s="49"/>
      <c r="AI11" s="49"/>
      <c r="AJ11" s="49"/>
      <c r="AK11" s="49"/>
      <c r="AL11" s="49"/>
      <c r="AM11" s="49"/>
      <c r="AN11" s="49"/>
      <c r="AO11" s="49"/>
      <c r="AP11" s="49"/>
      <c r="AQ11" s="123"/>
      <c r="AR11" s="107"/>
    </row>
    <row r="12" spans="2:49" x14ac:dyDescent="0.25">
      <c r="B12" s="16"/>
      <c r="C12" s="5"/>
      <c r="D12" s="6"/>
      <c r="E12" s="6"/>
      <c r="F12" s="46" t="s">
        <v>2</v>
      </c>
      <c r="G12" s="35" t="s">
        <v>73</v>
      </c>
      <c r="H12" s="47">
        <v>4</v>
      </c>
      <c r="I12" s="107">
        <f t="shared" ref="I12" si="0">U12+AF12+AQ12</f>
        <v>0.510752688172043</v>
      </c>
      <c r="J12" s="107">
        <f>V12+AG12+AR12</f>
        <v>0.62365591397849451</v>
      </c>
      <c r="K12" s="48">
        <v>372</v>
      </c>
      <c r="L12" s="49"/>
      <c r="M12" s="49"/>
      <c r="N12" s="49">
        <v>0</v>
      </c>
      <c r="O12" s="49">
        <v>6</v>
      </c>
      <c r="P12" s="49">
        <v>8</v>
      </c>
      <c r="Q12" s="49">
        <v>97</v>
      </c>
      <c r="R12" s="49">
        <v>62</v>
      </c>
      <c r="S12" s="49">
        <v>19</v>
      </c>
      <c r="T12" s="49">
        <v>5</v>
      </c>
      <c r="U12" s="123">
        <f t="shared" ref="U12" si="1">(N12+O12+P12+Q12+R12) /K12</f>
        <v>0.46505376344086019</v>
      </c>
      <c r="V12" s="107">
        <f t="shared" ref="V12" si="2">(N12+O12+P12+Q12+R12+S12+T12)/K12</f>
        <v>0.52956989247311825</v>
      </c>
      <c r="W12" s="49"/>
      <c r="X12" s="49"/>
      <c r="Y12" s="49">
        <v>0</v>
      </c>
      <c r="Z12" s="49">
        <v>0</v>
      </c>
      <c r="AA12" s="49">
        <v>0</v>
      </c>
      <c r="AB12" s="49">
        <v>2</v>
      </c>
      <c r="AC12" s="49">
        <v>1</v>
      </c>
      <c r="AD12" s="49">
        <v>8</v>
      </c>
      <c r="AE12" s="49">
        <v>7</v>
      </c>
      <c r="AF12" s="123">
        <f t="shared" ref="AF12" si="3">(Y12+Z12+AA12+AB12+AC12) /K12</f>
        <v>8.0645161290322578E-3</v>
      </c>
      <c r="AG12" s="107">
        <f t="shared" ref="AG12" si="4">(Y12+Z12+AA12+AB12+AC12+AD12+AE12)/K12</f>
        <v>4.8387096774193547E-2</v>
      </c>
      <c r="AH12" s="49"/>
      <c r="AI12" s="49"/>
      <c r="AJ12" s="49">
        <v>0</v>
      </c>
      <c r="AK12" s="49">
        <v>0</v>
      </c>
      <c r="AL12" s="49">
        <v>3</v>
      </c>
      <c r="AM12" s="49">
        <v>4</v>
      </c>
      <c r="AN12" s="49">
        <v>7</v>
      </c>
      <c r="AO12" s="49">
        <v>0</v>
      </c>
      <c r="AP12" s="49">
        <v>3</v>
      </c>
      <c r="AQ12" s="123">
        <f t="shared" ref="AQ12" si="5">(AJ12+AK12+AL12+AM12+AN12) /K12</f>
        <v>3.7634408602150539E-2</v>
      </c>
      <c r="AR12" s="107">
        <f t="shared" ref="AR12" si="6">(AJ12+AK12+AL12+AM12+AN12+AO12+AP12)/K12</f>
        <v>4.5698924731182797E-2</v>
      </c>
    </row>
    <row r="13" spans="2:49" x14ac:dyDescent="0.25">
      <c r="B13" s="16"/>
      <c r="C13" s="5"/>
      <c r="D13" s="6"/>
      <c r="E13" s="6"/>
      <c r="F13" s="46" t="s">
        <v>4</v>
      </c>
      <c r="G13" s="35" t="s">
        <v>73</v>
      </c>
      <c r="H13" s="47">
        <v>3</v>
      </c>
      <c r="I13" s="106" t="s">
        <v>28</v>
      </c>
      <c r="J13" s="106" t="s">
        <v>28</v>
      </c>
      <c r="K13" s="48" t="s">
        <v>29</v>
      </c>
      <c r="L13" s="49"/>
      <c r="M13" s="49"/>
      <c r="N13" s="49"/>
      <c r="O13" s="49"/>
      <c r="P13" s="49"/>
      <c r="Q13" s="49"/>
      <c r="R13" s="49"/>
      <c r="S13" s="49"/>
      <c r="T13" s="49"/>
      <c r="U13" s="123"/>
      <c r="V13" s="107"/>
      <c r="W13" s="49"/>
      <c r="X13" s="49"/>
      <c r="Y13" s="49"/>
      <c r="Z13" s="49"/>
      <c r="AA13" s="49"/>
      <c r="AB13" s="49"/>
      <c r="AC13" s="49"/>
      <c r="AD13" s="49"/>
      <c r="AE13" s="49"/>
      <c r="AF13" s="123"/>
      <c r="AG13" s="107"/>
      <c r="AH13" s="49"/>
      <c r="AI13" s="49"/>
      <c r="AJ13" s="49"/>
      <c r="AK13" s="49"/>
      <c r="AL13" s="49"/>
      <c r="AM13" s="49"/>
      <c r="AN13" s="49"/>
      <c r="AO13" s="49"/>
      <c r="AP13" s="49"/>
      <c r="AQ13" s="123"/>
      <c r="AR13" s="107"/>
    </row>
    <row r="14" spans="2:49" x14ac:dyDescent="0.25">
      <c r="B14" s="16"/>
      <c r="C14" s="5"/>
      <c r="D14" s="6"/>
      <c r="E14" s="6"/>
      <c r="F14" s="46" t="s">
        <v>5</v>
      </c>
      <c r="G14" s="35" t="s">
        <v>73</v>
      </c>
      <c r="H14" s="47">
        <v>6</v>
      </c>
      <c r="I14" s="106" t="s">
        <v>28</v>
      </c>
      <c r="J14" s="106" t="s">
        <v>28</v>
      </c>
      <c r="K14" s="48" t="s">
        <v>29</v>
      </c>
      <c r="L14" s="49"/>
      <c r="M14" s="49"/>
      <c r="N14" s="49"/>
      <c r="O14" s="49"/>
      <c r="P14" s="49"/>
      <c r="Q14" s="49"/>
      <c r="R14" s="49"/>
      <c r="S14" s="49"/>
      <c r="T14" s="49"/>
      <c r="U14" s="123"/>
      <c r="V14" s="107"/>
      <c r="W14" s="49"/>
      <c r="X14" s="49"/>
      <c r="Y14" s="49"/>
      <c r="Z14" s="49"/>
      <c r="AA14" s="49"/>
      <c r="AB14" s="49"/>
      <c r="AC14" s="49"/>
      <c r="AD14" s="49"/>
      <c r="AE14" s="49"/>
      <c r="AF14" s="123"/>
      <c r="AG14" s="107"/>
      <c r="AH14" s="49"/>
      <c r="AI14" s="49"/>
      <c r="AJ14" s="49"/>
      <c r="AK14" s="49"/>
      <c r="AL14" s="49"/>
      <c r="AM14" s="49"/>
      <c r="AN14" s="49"/>
      <c r="AO14" s="49"/>
      <c r="AP14" s="49"/>
      <c r="AQ14" s="123"/>
      <c r="AR14" s="107"/>
    </row>
    <row r="15" spans="2:49" s="10" customFormat="1" ht="15.75" thickBot="1" x14ac:dyDescent="0.3">
      <c r="B15" s="15"/>
      <c r="C15" s="8"/>
      <c r="D15" s="9"/>
      <c r="E15" s="9"/>
      <c r="F15" s="50"/>
      <c r="G15" s="44"/>
      <c r="H15" s="51"/>
      <c r="I15" s="108"/>
      <c r="J15" s="108"/>
      <c r="K15" s="52"/>
      <c r="L15" s="50"/>
      <c r="M15" s="50"/>
      <c r="N15" s="50"/>
      <c r="O15" s="50"/>
      <c r="P15" s="50"/>
      <c r="Q15" s="50"/>
      <c r="R15" s="50"/>
      <c r="S15" s="50"/>
      <c r="T15" s="50"/>
      <c r="U15" s="124"/>
      <c r="V15" s="110"/>
      <c r="W15" s="50"/>
      <c r="X15" s="50"/>
      <c r="Y15" s="50"/>
      <c r="Z15" s="50"/>
      <c r="AA15" s="50"/>
      <c r="AB15" s="50"/>
      <c r="AC15" s="50"/>
      <c r="AD15" s="50"/>
      <c r="AE15" s="50"/>
      <c r="AF15" s="124"/>
      <c r="AG15" s="110"/>
      <c r="AH15" s="50"/>
      <c r="AI15" s="50"/>
      <c r="AJ15" s="50"/>
      <c r="AK15" s="50"/>
      <c r="AL15" s="50"/>
      <c r="AM15" s="50"/>
      <c r="AN15" s="50"/>
      <c r="AO15" s="50"/>
      <c r="AP15" s="50"/>
      <c r="AQ15" s="124"/>
      <c r="AR15" s="110"/>
      <c r="AS15" s="17"/>
      <c r="AT15" s="17"/>
      <c r="AU15" s="17"/>
      <c r="AV15" s="17"/>
      <c r="AW15" s="17"/>
    </row>
    <row r="16" spans="2:49" x14ac:dyDescent="0.25">
      <c r="B16" s="16"/>
      <c r="C16" s="5" t="s">
        <v>9</v>
      </c>
      <c r="D16" s="6"/>
      <c r="E16" s="6"/>
      <c r="F16" s="46" t="s">
        <v>1</v>
      </c>
      <c r="G16" s="35" t="s">
        <v>73</v>
      </c>
      <c r="H16" s="47">
        <v>1</v>
      </c>
      <c r="I16" s="106" t="s">
        <v>28</v>
      </c>
      <c r="J16" s="106" t="s">
        <v>28</v>
      </c>
      <c r="K16" s="48" t="s">
        <v>29</v>
      </c>
      <c r="L16" s="49"/>
      <c r="M16" s="49"/>
      <c r="N16" s="49"/>
      <c r="O16" s="49"/>
      <c r="P16" s="49"/>
      <c r="Q16" s="49"/>
      <c r="R16" s="49"/>
      <c r="S16" s="49"/>
      <c r="T16" s="49"/>
      <c r="U16" s="123"/>
      <c r="V16" s="107"/>
      <c r="W16" s="49"/>
      <c r="X16" s="49"/>
      <c r="Y16" s="49"/>
      <c r="Z16" s="49"/>
      <c r="AA16" s="49"/>
      <c r="AB16" s="49"/>
      <c r="AC16" s="49"/>
      <c r="AD16" s="49"/>
      <c r="AE16" s="49"/>
      <c r="AF16" s="123"/>
      <c r="AG16" s="107"/>
      <c r="AH16" s="49"/>
      <c r="AI16" s="49"/>
      <c r="AJ16" s="49"/>
      <c r="AK16" s="49"/>
      <c r="AL16" s="49"/>
      <c r="AM16" s="49"/>
      <c r="AN16" s="49"/>
      <c r="AO16" s="49"/>
      <c r="AP16" s="49"/>
      <c r="AQ16" s="123"/>
      <c r="AR16" s="107"/>
    </row>
    <row r="17" spans="2:49" x14ac:dyDescent="0.25">
      <c r="B17" s="16"/>
      <c r="C17" s="5"/>
      <c r="D17" s="6"/>
      <c r="E17" s="6"/>
      <c r="F17" s="46" t="s">
        <v>32</v>
      </c>
      <c r="G17" s="35" t="s">
        <v>73</v>
      </c>
      <c r="H17" s="47">
        <v>2</v>
      </c>
      <c r="I17" s="106" t="s">
        <v>28</v>
      </c>
      <c r="J17" s="106" t="s">
        <v>28</v>
      </c>
      <c r="K17" s="48" t="s">
        <v>29</v>
      </c>
      <c r="L17" s="49"/>
      <c r="M17" s="49"/>
      <c r="N17" s="49"/>
      <c r="O17" s="49"/>
      <c r="P17" s="49"/>
      <c r="Q17" s="49"/>
      <c r="R17" s="49"/>
      <c r="S17" s="49"/>
      <c r="T17" s="49"/>
      <c r="U17" s="123"/>
      <c r="V17" s="107"/>
      <c r="W17" s="49"/>
      <c r="X17" s="49"/>
      <c r="Y17" s="49"/>
      <c r="Z17" s="49"/>
      <c r="AA17" s="49"/>
      <c r="AB17" s="49"/>
      <c r="AC17" s="49"/>
      <c r="AD17" s="49"/>
      <c r="AE17" s="49"/>
      <c r="AF17" s="123"/>
      <c r="AG17" s="107"/>
      <c r="AH17" s="49"/>
      <c r="AI17" s="49"/>
      <c r="AJ17" s="49"/>
      <c r="AK17" s="49"/>
      <c r="AL17" s="49"/>
      <c r="AM17" s="49"/>
      <c r="AN17" s="49"/>
      <c r="AO17" s="49"/>
      <c r="AP17" s="49"/>
      <c r="AQ17" s="123"/>
      <c r="AR17" s="107"/>
    </row>
    <row r="18" spans="2:49" x14ac:dyDescent="0.25">
      <c r="B18" s="16"/>
      <c r="C18" s="5"/>
      <c r="D18" s="6"/>
      <c r="E18" s="6"/>
      <c r="F18" s="46" t="s">
        <v>2</v>
      </c>
      <c r="G18" s="35" t="s">
        <v>73</v>
      </c>
      <c r="H18" s="47">
        <v>4</v>
      </c>
      <c r="I18" s="107">
        <f t="shared" ref="I18" si="7">U18+AF18+AQ18</f>
        <v>0.56435643564356441</v>
      </c>
      <c r="J18" s="107">
        <f>V18+AG18+AR18</f>
        <v>0.68316831683168311</v>
      </c>
      <c r="K18" s="48">
        <v>101</v>
      </c>
      <c r="L18" s="49"/>
      <c r="M18" s="49"/>
      <c r="N18" s="49">
        <v>1</v>
      </c>
      <c r="O18" s="49">
        <v>3</v>
      </c>
      <c r="P18" s="49">
        <v>8</v>
      </c>
      <c r="Q18" s="49">
        <v>21</v>
      </c>
      <c r="R18" s="49">
        <v>14</v>
      </c>
      <c r="S18" s="49">
        <v>2</v>
      </c>
      <c r="T18" s="49">
        <v>2</v>
      </c>
      <c r="U18" s="123">
        <f t="shared" ref="U18" si="8">(N18+O18+P18+Q18+R18) /K18</f>
        <v>0.46534653465346537</v>
      </c>
      <c r="V18" s="107">
        <f t="shared" ref="V18" si="9">(N18+O18+P18+Q18+R18+S18+T18)/K18</f>
        <v>0.50495049504950495</v>
      </c>
      <c r="W18" s="49"/>
      <c r="X18" s="49"/>
      <c r="Y18" s="49">
        <v>0</v>
      </c>
      <c r="Z18" s="49">
        <v>0</v>
      </c>
      <c r="AA18" s="49">
        <v>0</v>
      </c>
      <c r="AB18" s="49">
        <v>0</v>
      </c>
      <c r="AC18" s="49">
        <v>6</v>
      </c>
      <c r="AD18" s="49">
        <v>4</v>
      </c>
      <c r="AE18" s="49">
        <v>2</v>
      </c>
      <c r="AF18" s="123">
        <f t="shared" ref="AF18" si="10">(Y18+Z18+AA18+AB18+AC18) /K18</f>
        <v>5.9405940594059403E-2</v>
      </c>
      <c r="AG18" s="107">
        <f t="shared" ref="AG18" si="11">(Y18+Z18+AA18+AB18+AC18+AD18+AE18)/K18</f>
        <v>0.11881188118811881</v>
      </c>
      <c r="AH18" s="49"/>
      <c r="AI18" s="49"/>
      <c r="AJ18" s="49">
        <v>0</v>
      </c>
      <c r="AK18" s="49">
        <v>0</v>
      </c>
      <c r="AL18" s="49">
        <v>1</v>
      </c>
      <c r="AM18" s="49">
        <v>1</v>
      </c>
      <c r="AN18" s="49">
        <v>2</v>
      </c>
      <c r="AO18" s="49">
        <v>2</v>
      </c>
      <c r="AP18" s="49">
        <v>0</v>
      </c>
      <c r="AQ18" s="123">
        <f t="shared" ref="AQ18" si="12">(AJ18+AK18+AL18+AM18+AN18) /K18</f>
        <v>3.9603960396039604E-2</v>
      </c>
      <c r="AR18" s="107">
        <f t="shared" ref="AR18" si="13">(AJ18+AK18+AL18+AM18+AN18+AO18+AP18)/K18</f>
        <v>5.9405940594059403E-2</v>
      </c>
    </row>
    <row r="19" spans="2:49" x14ac:dyDescent="0.25">
      <c r="B19" s="16"/>
      <c r="C19" s="5"/>
      <c r="D19" s="6"/>
      <c r="E19" s="6"/>
      <c r="F19" s="46" t="s">
        <v>4</v>
      </c>
      <c r="G19" s="35" t="s">
        <v>73</v>
      </c>
      <c r="H19" s="47">
        <v>3</v>
      </c>
      <c r="I19" s="106" t="s">
        <v>28</v>
      </c>
      <c r="J19" s="106" t="s">
        <v>28</v>
      </c>
      <c r="K19" s="53" t="s">
        <v>29</v>
      </c>
      <c r="L19" s="49"/>
      <c r="M19" s="49"/>
      <c r="N19" s="49"/>
      <c r="O19" s="49"/>
      <c r="P19" s="49"/>
      <c r="Q19" s="49"/>
      <c r="R19" s="49"/>
      <c r="S19" s="49"/>
      <c r="T19" s="49"/>
      <c r="U19" s="123"/>
      <c r="V19" s="107"/>
      <c r="W19" s="49"/>
      <c r="X19" s="49"/>
      <c r="Y19" s="49"/>
      <c r="Z19" s="49"/>
      <c r="AA19" s="49"/>
      <c r="AB19" s="49"/>
      <c r="AC19" s="49"/>
      <c r="AD19" s="49"/>
      <c r="AE19" s="49"/>
      <c r="AF19" s="123"/>
      <c r="AG19" s="107"/>
      <c r="AH19" s="49"/>
      <c r="AI19" s="49"/>
      <c r="AJ19" s="49"/>
      <c r="AK19" s="49"/>
      <c r="AL19" s="49"/>
      <c r="AM19" s="49"/>
      <c r="AN19" s="49"/>
      <c r="AO19" s="49"/>
      <c r="AP19" s="49"/>
      <c r="AQ19" s="123"/>
      <c r="AR19" s="107"/>
    </row>
    <row r="20" spans="2:49" x14ac:dyDescent="0.25">
      <c r="B20" s="16"/>
      <c r="C20" s="5"/>
      <c r="D20" s="6"/>
      <c r="E20" s="6"/>
      <c r="F20" s="46" t="s">
        <v>5</v>
      </c>
      <c r="G20" s="35" t="s">
        <v>73</v>
      </c>
      <c r="H20" s="47">
        <v>6</v>
      </c>
      <c r="I20" s="106" t="s">
        <v>28</v>
      </c>
      <c r="J20" s="106" t="s">
        <v>28</v>
      </c>
      <c r="K20" s="53" t="s">
        <v>29</v>
      </c>
      <c r="L20" s="49"/>
      <c r="M20" s="49"/>
      <c r="N20" s="49"/>
      <c r="O20" s="49"/>
      <c r="P20" s="49"/>
      <c r="Q20" s="49"/>
      <c r="R20" s="49"/>
      <c r="S20" s="49"/>
      <c r="T20" s="49"/>
      <c r="U20" s="123"/>
      <c r="V20" s="107"/>
      <c r="W20" s="49"/>
      <c r="X20" s="49"/>
      <c r="Y20" s="49"/>
      <c r="Z20" s="49"/>
      <c r="AA20" s="49"/>
      <c r="AB20" s="49"/>
      <c r="AC20" s="49"/>
      <c r="AD20" s="49"/>
      <c r="AE20" s="49"/>
      <c r="AF20" s="123"/>
      <c r="AG20" s="107"/>
      <c r="AH20" s="49"/>
      <c r="AI20" s="49"/>
      <c r="AJ20" s="49"/>
      <c r="AK20" s="49"/>
      <c r="AL20" s="49"/>
      <c r="AM20" s="49"/>
      <c r="AN20" s="49"/>
      <c r="AO20" s="49"/>
      <c r="AP20" s="49"/>
      <c r="AQ20" s="123"/>
      <c r="AR20" s="107"/>
    </row>
    <row r="21" spans="2:49" s="10" customFormat="1" ht="15.75" thickBot="1" x14ac:dyDescent="0.3">
      <c r="B21" s="15"/>
      <c r="C21" s="8"/>
      <c r="D21" s="9"/>
      <c r="E21" s="9"/>
      <c r="F21" s="50"/>
      <c r="G21" s="44"/>
      <c r="H21" s="51"/>
      <c r="I21" s="108"/>
      <c r="J21" s="108"/>
      <c r="K21" s="52"/>
      <c r="L21" s="50"/>
      <c r="M21" s="50"/>
      <c r="N21" s="50"/>
      <c r="O21" s="50"/>
      <c r="P21" s="50"/>
      <c r="Q21" s="50"/>
      <c r="R21" s="50"/>
      <c r="S21" s="50"/>
      <c r="T21" s="50"/>
      <c r="U21" s="124"/>
      <c r="V21" s="110"/>
      <c r="W21" s="50"/>
      <c r="X21" s="50"/>
      <c r="Y21" s="50"/>
      <c r="Z21" s="50"/>
      <c r="AA21" s="50"/>
      <c r="AB21" s="50"/>
      <c r="AC21" s="50"/>
      <c r="AD21" s="50"/>
      <c r="AE21" s="50"/>
      <c r="AF21" s="124"/>
      <c r="AG21" s="110"/>
      <c r="AH21" s="50"/>
      <c r="AI21" s="50"/>
      <c r="AJ21" s="50"/>
      <c r="AK21" s="50"/>
      <c r="AL21" s="50"/>
      <c r="AM21" s="50"/>
      <c r="AN21" s="50"/>
      <c r="AO21" s="50"/>
      <c r="AP21" s="50"/>
      <c r="AQ21" s="124"/>
      <c r="AR21" s="110"/>
      <c r="AS21" s="17"/>
      <c r="AT21" s="17"/>
      <c r="AU21" s="17"/>
      <c r="AV21" s="17"/>
      <c r="AW21" s="17"/>
    </row>
    <row r="22" spans="2:49" x14ac:dyDescent="0.25">
      <c r="B22" s="16"/>
      <c r="C22" s="5" t="s">
        <v>0</v>
      </c>
      <c r="D22" s="6"/>
      <c r="E22" s="6"/>
      <c r="F22" s="35" t="s">
        <v>1</v>
      </c>
      <c r="G22" s="35" t="s">
        <v>73</v>
      </c>
      <c r="H22" s="36">
        <v>1</v>
      </c>
      <c r="I22" s="97">
        <f t="shared" ref="I22" si="14">U22+AF22+AQ22</f>
        <v>0.21568627450980393</v>
      </c>
      <c r="J22" s="97">
        <f t="shared" ref="J22" si="15">V22+AG22+AR22</f>
        <v>0.50980392156862742</v>
      </c>
      <c r="K22" s="38">
        <v>102</v>
      </c>
      <c r="L22" s="37"/>
      <c r="M22" s="37"/>
      <c r="N22" s="37"/>
      <c r="O22" s="37"/>
      <c r="P22" s="37"/>
      <c r="Q22" s="37">
        <v>9</v>
      </c>
      <c r="R22" s="37">
        <v>11</v>
      </c>
      <c r="S22" s="37">
        <v>5</v>
      </c>
      <c r="T22" s="37">
        <v>2</v>
      </c>
      <c r="U22" s="117">
        <f t="shared" ref="U22" si="16">(Q22+R22)/K22</f>
        <v>0.19607843137254902</v>
      </c>
      <c r="V22" s="97">
        <f t="shared" ref="V22" si="17">(Q22+R22+S22+T22)/K22</f>
        <v>0.26470588235294118</v>
      </c>
      <c r="W22" s="37"/>
      <c r="X22" s="37"/>
      <c r="Y22" s="37"/>
      <c r="Z22" s="37"/>
      <c r="AA22" s="37"/>
      <c r="AB22" s="37">
        <v>0</v>
      </c>
      <c r="AC22" s="37">
        <v>0</v>
      </c>
      <c r="AD22" s="37">
        <v>1</v>
      </c>
      <c r="AE22" s="37">
        <v>0</v>
      </c>
      <c r="AF22" s="117">
        <f t="shared" ref="AF22" si="18">(AB22+AC22)/K22</f>
        <v>0</v>
      </c>
      <c r="AG22" s="97">
        <f t="shared" ref="AG22" si="19">(AB22+AC22+AD22+AE22)/K22</f>
        <v>9.8039215686274508E-3</v>
      </c>
      <c r="AH22" s="37"/>
      <c r="AI22" s="37"/>
      <c r="AJ22" s="37"/>
      <c r="AK22" s="37"/>
      <c r="AL22" s="37"/>
      <c r="AM22" s="37">
        <v>2</v>
      </c>
      <c r="AN22" s="37">
        <v>0</v>
      </c>
      <c r="AO22" s="37">
        <v>2</v>
      </c>
      <c r="AP22" s="37">
        <v>20</v>
      </c>
      <c r="AQ22" s="117">
        <f t="shared" ref="AQ22" si="20">(AM22+AN22)/K22</f>
        <v>1.9607843137254902E-2</v>
      </c>
      <c r="AR22" s="97">
        <f t="shared" ref="AR22" si="21">(AM22+AN22+AO22+AP22)/K22</f>
        <v>0.23529411764705882</v>
      </c>
      <c r="AS22" s="41"/>
    </row>
    <row r="23" spans="2:49" x14ac:dyDescent="0.25">
      <c r="B23" s="16"/>
      <c r="C23" s="5"/>
      <c r="D23" s="6"/>
      <c r="E23" s="6"/>
      <c r="F23" s="35" t="s">
        <v>32</v>
      </c>
      <c r="G23" s="35" t="s">
        <v>73</v>
      </c>
      <c r="H23" s="36">
        <v>2</v>
      </c>
      <c r="I23" s="97">
        <f t="shared" ref="I23" si="22">U23+AF23+AQ23</f>
        <v>0.62222222222222223</v>
      </c>
      <c r="J23" s="97">
        <f t="shared" ref="J23" si="23">V23+AG23+AR23</f>
        <v>0.76666666666666672</v>
      </c>
      <c r="K23" s="38">
        <v>90</v>
      </c>
      <c r="L23" s="37"/>
      <c r="M23" s="37"/>
      <c r="N23" s="37"/>
      <c r="O23" s="37"/>
      <c r="P23" s="37">
        <v>1</v>
      </c>
      <c r="Q23" s="37">
        <v>41</v>
      </c>
      <c r="R23" s="37">
        <v>14</v>
      </c>
      <c r="S23" s="37">
        <v>7</v>
      </c>
      <c r="T23" s="37">
        <v>1</v>
      </c>
      <c r="U23" s="117">
        <f t="shared" ref="U23" si="24">(P23+Q23+R23)/K23</f>
        <v>0.62222222222222223</v>
      </c>
      <c r="V23" s="97">
        <f t="shared" ref="V23" si="25">(P23+Q23+R23+S23+T23)/K23</f>
        <v>0.71111111111111114</v>
      </c>
      <c r="W23" s="37"/>
      <c r="X23" s="37"/>
      <c r="Y23" s="37"/>
      <c r="Z23" s="37"/>
      <c r="AA23" s="37">
        <v>0</v>
      </c>
      <c r="AB23" s="37">
        <v>0</v>
      </c>
      <c r="AC23" s="37">
        <v>0</v>
      </c>
      <c r="AD23" s="37">
        <v>0</v>
      </c>
      <c r="AE23" s="37">
        <v>0</v>
      </c>
      <c r="AF23" s="117">
        <f t="shared" ref="AF23" si="26">(AA23+AB23+AC23)/K23</f>
        <v>0</v>
      </c>
      <c r="AG23" s="97">
        <f t="shared" ref="AG23" si="27">(AA23+AB23+AC23+AD23+AE23)/K23</f>
        <v>0</v>
      </c>
      <c r="AH23" s="37"/>
      <c r="AI23" s="37"/>
      <c r="AJ23" s="37"/>
      <c r="AK23" s="37"/>
      <c r="AL23" s="37">
        <v>0</v>
      </c>
      <c r="AM23" s="37">
        <v>0</v>
      </c>
      <c r="AN23" s="37">
        <v>0</v>
      </c>
      <c r="AO23" s="37">
        <v>1</v>
      </c>
      <c r="AP23" s="37">
        <v>4</v>
      </c>
      <c r="AQ23" s="117">
        <f t="shared" ref="AQ23" si="28">(AL23+AM23+AN23)/K23</f>
        <v>0</v>
      </c>
      <c r="AR23" s="97">
        <f t="shared" ref="AR23" si="29">(AL23+AM23+AN23+AO23+AP23)/K23</f>
        <v>5.5555555555555552E-2</v>
      </c>
      <c r="AS23" s="41"/>
    </row>
    <row r="24" spans="2:49" s="23" customFormat="1" x14ac:dyDescent="0.25">
      <c r="B24" s="22"/>
      <c r="C24" s="5"/>
      <c r="D24" s="6"/>
      <c r="E24" s="6"/>
      <c r="F24" s="35" t="s">
        <v>2</v>
      </c>
      <c r="G24" s="35" t="s">
        <v>73</v>
      </c>
      <c r="H24" s="36">
        <v>4</v>
      </c>
      <c r="I24" s="97">
        <f t="shared" ref="I24" si="30">U24+AF24+AQ24</f>
        <v>0.5076495132127955</v>
      </c>
      <c r="J24" s="97">
        <f>V24+AG24+AR24</f>
        <v>0.56050069541029213</v>
      </c>
      <c r="K24" s="38">
        <v>719</v>
      </c>
      <c r="L24" s="37"/>
      <c r="M24" s="37"/>
      <c r="N24" s="37">
        <v>15</v>
      </c>
      <c r="O24" s="37">
        <v>117</v>
      </c>
      <c r="P24" s="37">
        <v>113</v>
      </c>
      <c r="Q24" s="37">
        <v>68</v>
      </c>
      <c r="R24" s="37">
        <v>38</v>
      </c>
      <c r="S24" s="37">
        <v>21</v>
      </c>
      <c r="T24" s="37">
        <v>7</v>
      </c>
      <c r="U24" s="117">
        <f t="shared" ref="U24" si="31">(N24+O24+P24+Q24+R24) /K24</f>
        <v>0.48817802503477054</v>
      </c>
      <c r="V24" s="97">
        <f t="shared" ref="V24" si="32">(N24+O24+P24+Q24+R24+S24+T24)/K24</f>
        <v>0.52712100139082063</v>
      </c>
      <c r="W24" s="37"/>
      <c r="X24" s="37"/>
      <c r="Y24" s="37">
        <v>1</v>
      </c>
      <c r="Z24" s="37">
        <v>0</v>
      </c>
      <c r="AA24" s="37">
        <v>1</v>
      </c>
      <c r="AB24" s="37">
        <v>3</v>
      </c>
      <c r="AC24" s="37">
        <v>3</v>
      </c>
      <c r="AD24" s="37">
        <v>3</v>
      </c>
      <c r="AE24" s="37">
        <v>1</v>
      </c>
      <c r="AF24" s="117">
        <f t="shared" ref="AF24" si="33">(Y24+Z24+AA24+AB24+AC24) /K24</f>
        <v>1.1126564673157162E-2</v>
      </c>
      <c r="AG24" s="97">
        <f t="shared" ref="AG24" si="34">(Y24+Z24+AA24+AB24+AC24+AD24+AE24)/K24</f>
        <v>1.6689847009735744E-2</v>
      </c>
      <c r="AH24" s="37"/>
      <c r="AI24" s="37"/>
      <c r="AJ24" s="37">
        <v>1</v>
      </c>
      <c r="AK24" s="37">
        <v>1</v>
      </c>
      <c r="AL24" s="37">
        <v>2</v>
      </c>
      <c r="AM24" s="37">
        <v>1</v>
      </c>
      <c r="AN24" s="37">
        <v>1</v>
      </c>
      <c r="AO24" s="37">
        <v>4</v>
      </c>
      <c r="AP24" s="37">
        <v>2</v>
      </c>
      <c r="AQ24" s="117">
        <f t="shared" ref="AQ24" si="35">(AJ24+AK24+AL24+AM24+AN24) /K24</f>
        <v>8.3449235048678721E-3</v>
      </c>
      <c r="AR24" s="97">
        <f t="shared" ref="AR24" si="36">(AJ24+AK24+AL24+AM24+AN24+AO24+AP24)/K24</f>
        <v>1.6689847009735744E-2</v>
      </c>
      <c r="AS24" s="41"/>
      <c r="AT24" s="33"/>
      <c r="AU24" s="33"/>
      <c r="AV24" s="33"/>
      <c r="AW24" s="33"/>
    </row>
    <row r="25" spans="2:49" s="10" customFormat="1" ht="15.75" thickBot="1" x14ac:dyDescent="0.3">
      <c r="B25" s="15"/>
      <c r="C25" s="5"/>
      <c r="D25" s="6"/>
      <c r="E25" s="6"/>
      <c r="F25" s="35" t="s">
        <v>4</v>
      </c>
      <c r="G25" s="35" t="s">
        <v>73</v>
      </c>
      <c r="H25" s="36">
        <v>3</v>
      </c>
      <c r="I25" s="97">
        <f t="shared" ref="I25" si="37">U25+AF25+AQ25</f>
        <v>0.52320675105485237</v>
      </c>
      <c r="J25" s="97">
        <f t="shared" ref="J25" si="38">V25+AG25+AR25</f>
        <v>0.78481012658227844</v>
      </c>
      <c r="K25" s="39">
        <v>474</v>
      </c>
      <c r="L25" s="37"/>
      <c r="M25" s="37"/>
      <c r="N25" s="37"/>
      <c r="O25" s="40">
        <v>3</v>
      </c>
      <c r="P25" s="40">
        <v>19</v>
      </c>
      <c r="Q25" s="40">
        <v>89</v>
      </c>
      <c r="R25" s="40">
        <v>117</v>
      </c>
      <c r="S25" s="40">
        <v>83</v>
      </c>
      <c r="T25" s="40">
        <v>38</v>
      </c>
      <c r="U25" s="117">
        <f t="shared" ref="U25" si="39">(O25+P25+Q25+R25) /K25</f>
        <v>0.48101265822784811</v>
      </c>
      <c r="V25" s="97">
        <f t="shared" ref="V25" si="40">(O25+P25+Q25+R25+S25+T25)/K25</f>
        <v>0.73628691983122363</v>
      </c>
      <c r="W25" s="37"/>
      <c r="X25" s="37"/>
      <c r="Y25" s="37"/>
      <c r="Z25" s="37">
        <v>0</v>
      </c>
      <c r="AA25" s="37">
        <v>2</v>
      </c>
      <c r="AB25" s="37">
        <v>1</v>
      </c>
      <c r="AC25" s="37">
        <v>2</v>
      </c>
      <c r="AD25" s="37">
        <v>1</v>
      </c>
      <c r="AE25" s="37">
        <v>0</v>
      </c>
      <c r="AF25" s="117">
        <f t="shared" ref="AF25" si="41">(Z25+AA25+AB25+AC25)/K25</f>
        <v>1.0548523206751054E-2</v>
      </c>
      <c r="AG25" s="97">
        <f t="shared" ref="AG25" si="42">(Z25+AA25+AB25+AC25+AD25+AE25)/K25</f>
        <v>1.2658227848101266E-2</v>
      </c>
      <c r="AH25" s="37"/>
      <c r="AI25" s="37"/>
      <c r="AJ25" s="37"/>
      <c r="AK25" s="37">
        <v>4</v>
      </c>
      <c r="AL25" s="37">
        <v>5</v>
      </c>
      <c r="AM25" s="37">
        <v>5</v>
      </c>
      <c r="AN25" s="37">
        <v>1</v>
      </c>
      <c r="AO25" s="37">
        <v>1</v>
      </c>
      <c r="AP25" s="37">
        <v>1</v>
      </c>
      <c r="AQ25" s="117">
        <f t="shared" ref="AQ25" si="43">(AK25+AL25+AM25+AN25)/K25</f>
        <v>3.1645569620253167E-2</v>
      </c>
      <c r="AR25" s="97">
        <f t="shared" ref="AR25" si="44">(AK25+AL25+AM25+AN25+AO25+AP25)/K25</f>
        <v>3.5864978902953586E-2</v>
      </c>
      <c r="AS25" s="41"/>
      <c r="AT25" s="17"/>
      <c r="AU25" s="17"/>
      <c r="AV25" s="17"/>
      <c r="AW25" s="17"/>
    </row>
    <row r="26" spans="2:49" s="23" customFormat="1" x14ac:dyDescent="0.25">
      <c r="B26" s="22"/>
      <c r="C26" s="5"/>
      <c r="D26" s="6"/>
      <c r="E26" s="6"/>
      <c r="F26" s="35" t="s">
        <v>5</v>
      </c>
      <c r="G26" s="35" t="s">
        <v>73</v>
      </c>
      <c r="H26" s="36">
        <v>6</v>
      </c>
      <c r="I26" s="96" t="s">
        <v>28</v>
      </c>
      <c r="J26" s="96" t="s">
        <v>28</v>
      </c>
      <c r="K26" s="39" t="s">
        <v>29</v>
      </c>
      <c r="L26" s="40"/>
      <c r="M26" s="40"/>
      <c r="N26" s="40"/>
      <c r="O26" s="40"/>
      <c r="P26" s="40"/>
      <c r="Q26" s="40"/>
      <c r="R26" s="40"/>
      <c r="S26" s="40"/>
      <c r="T26" s="40"/>
      <c r="U26" s="117"/>
      <c r="V26" s="97"/>
      <c r="W26" s="37"/>
      <c r="X26" s="37"/>
      <c r="Y26" s="37"/>
      <c r="Z26" s="37"/>
      <c r="AA26" s="37"/>
      <c r="AB26" s="37"/>
      <c r="AC26" s="37"/>
      <c r="AD26" s="37"/>
      <c r="AE26" s="37"/>
      <c r="AF26" s="117"/>
      <c r="AG26" s="97"/>
      <c r="AH26" s="37"/>
      <c r="AI26" s="37"/>
      <c r="AJ26" s="37"/>
      <c r="AK26" s="37"/>
      <c r="AL26" s="37"/>
      <c r="AM26" s="37"/>
      <c r="AN26" s="37"/>
      <c r="AO26" s="37"/>
      <c r="AP26" s="37"/>
      <c r="AQ26" s="117"/>
      <c r="AR26" s="97"/>
      <c r="AS26" s="41"/>
      <c r="AT26" s="33"/>
      <c r="AU26" s="33"/>
      <c r="AV26" s="33"/>
      <c r="AW26" s="33"/>
    </row>
    <row r="27" spans="2:49" s="23" customFormat="1" ht="15.75" thickBot="1" x14ac:dyDescent="0.3">
      <c r="B27" s="22"/>
      <c r="C27" s="8"/>
      <c r="D27" s="9"/>
      <c r="E27" s="9"/>
      <c r="F27" s="44"/>
      <c r="G27" s="44"/>
      <c r="H27" s="42"/>
      <c r="I27" s="98"/>
      <c r="J27" s="98"/>
      <c r="K27" s="43"/>
      <c r="L27" s="44"/>
      <c r="M27" s="44"/>
      <c r="N27" s="44"/>
      <c r="O27" s="44"/>
      <c r="P27" s="44"/>
      <c r="Q27" s="44"/>
      <c r="R27" s="44"/>
      <c r="S27" s="44"/>
      <c r="T27" s="44"/>
      <c r="U27" s="118"/>
      <c r="V27" s="103"/>
      <c r="W27" s="44"/>
      <c r="X27" s="44"/>
      <c r="Y27" s="44"/>
      <c r="Z27" s="44"/>
      <c r="AA27" s="44"/>
      <c r="AB27" s="44"/>
      <c r="AC27" s="44"/>
      <c r="AD27" s="44"/>
      <c r="AE27" s="44"/>
      <c r="AF27" s="118"/>
      <c r="AG27" s="103"/>
      <c r="AH27" s="44"/>
      <c r="AI27" s="44"/>
      <c r="AJ27" s="44"/>
      <c r="AK27" s="44"/>
      <c r="AL27" s="44"/>
      <c r="AM27" s="44"/>
      <c r="AN27" s="44"/>
      <c r="AO27" s="44"/>
      <c r="AP27" s="44"/>
      <c r="AQ27" s="118"/>
      <c r="AR27" s="103"/>
      <c r="AS27" s="41"/>
      <c r="AT27" s="33"/>
      <c r="AU27" s="33"/>
      <c r="AV27" s="33"/>
      <c r="AW27" s="33"/>
    </row>
    <row r="28" spans="2:49" x14ac:dyDescent="0.25">
      <c r="B28" s="16"/>
      <c r="C28" s="5" t="s">
        <v>10</v>
      </c>
      <c r="D28" s="6"/>
      <c r="E28" s="6"/>
      <c r="F28" s="35" t="s">
        <v>1</v>
      </c>
      <c r="G28" s="35" t="s">
        <v>73</v>
      </c>
      <c r="H28" s="36">
        <v>1</v>
      </c>
      <c r="I28" s="97">
        <f t="shared" ref="I28" si="45">U28+AF28+AQ28</f>
        <v>0.76705490848585689</v>
      </c>
      <c r="J28" s="97">
        <f t="shared" ref="J28" si="46">V28+AG28+AR28</f>
        <v>0.82695507487520792</v>
      </c>
      <c r="K28" s="38">
        <v>601</v>
      </c>
      <c r="L28" s="37"/>
      <c r="M28" s="37"/>
      <c r="N28" s="37"/>
      <c r="O28" s="37"/>
      <c r="P28" s="37"/>
      <c r="Q28" s="37">
        <v>342</v>
      </c>
      <c r="R28" s="37">
        <v>119</v>
      </c>
      <c r="S28" s="37">
        <v>7</v>
      </c>
      <c r="T28" s="37">
        <v>2</v>
      </c>
      <c r="U28" s="117">
        <f t="shared" ref="U28" si="47">(Q28+R28)/K28</f>
        <v>0.76705490848585689</v>
      </c>
      <c r="V28" s="97">
        <f t="shared" ref="V28" si="48">(Q28+R28+S28+T28)/K28</f>
        <v>0.78202995008319465</v>
      </c>
      <c r="W28" s="37"/>
      <c r="X28" s="37"/>
      <c r="Y28" s="37"/>
      <c r="Z28" s="37"/>
      <c r="AA28" s="37"/>
      <c r="AB28" s="37">
        <v>0</v>
      </c>
      <c r="AC28" s="37">
        <v>0</v>
      </c>
      <c r="AD28" s="37">
        <v>0</v>
      </c>
      <c r="AE28" s="37">
        <v>0</v>
      </c>
      <c r="AF28" s="117">
        <f t="shared" ref="AF28" si="49">(AB28+AC28)/K28</f>
        <v>0</v>
      </c>
      <c r="AG28" s="97">
        <f t="shared" ref="AG28" si="50">(AB28+AC28+AD28+AE28)/K28</f>
        <v>0</v>
      </c>
      <c r="AH28" s="37"/>
      <c r="AI28" s="37"/>
      <c r="AJ28" s="37"/>
      <c r="AK28" s="37"/>
      <c r="AL28" s="37"/>
      <c r="AM28" s="37">
        <v>0</v>
      </c>
      <c r="AN28" s="37">
        <v>0</v>
      </c>
      <c r="AO28" s="37">
        <v>27</v>
      </c>
      <c r="AP28" s="37">
        <v>0</v>
      </c>
      <c r="AQ28" s="117">
        <f t="shared" ref="AQ28" si="51">(AM28+AN28)/K28</f>
        <v>0</v>
      </c>
      <c r="AR28" s="97">
        <f t="shared" ref="AR28" si="52">(AM28+AN28+AO28+AP28)/K28</f>
        <v>4.4925124792013313E-2</v>
      </c>
      <c r="AS28" s="41"/>
    </row>
    <row r="29" spans="2:49" s="10" customFormat="1" ht="15.75" thickBot="1" x14ac:dyDescent="0.3">
      <c r="B29" s="15"/>
      <c r="C29" s="5"/>
      <c r="D29" s="6"/>
      <c r="E29" s="6"/>
      <c r="F29" s="35" t="s">
        <v>32</v>
      </c>
      <c r="G29" s="35" t="s">
        <v>73</v>
      </c>
      <c r="H29" s="36">
        <v>2</v>
      </c>
      <c r="I29" s="97">
        <f t="shared" ref="I29:J29" si="53">U29+AF29+AQ29</f>
        <v>0.71352785145888586</v>
      </c>
      <c r="J29" s="97">
        <f t="shared" si="53"/>
        <v>0.74270557029177708</v>
      </c>
      <c r="K29" s="38">
        <v>377</v>
      </c>
      <c r="L29" s="37"/>
      <c r="M29" s="37"/>
      <c r="N29" s="37"/>
      <c r="O29" s="37"/>
      <c r="P29" s="37">
        <v>22</v>
      </c>
      <c r="Q29" s="37">
        <v>153</v>
      </c>
      <c r="R29" s="37">
        <v>79</v>
      </c>
      <c r="S29" s="37">
        <v>9</v>
      </c>
      <c r="T29" s="37">
        <v>0</v>
      </c>
      <c r="U29" s="117">
        <f t="shared" ref="U29" si="54">(P29+Q29+R29)/K29</f>
        <v>0.67374005305039786</v>
      </c>
      <c r="V29" s="97">
        <f t="shared" ref="V29" si="55">(P29+Q29+R29+S29+T29)/K29</f>
        <v>0.69761273209549068</v>
      </c>
      <c r="W29" s="37"/>
      <c r="X29" s="37"/>
      <c r="Y29" s="37"/>
      <c r="Z29" s="37"/>
      <c r="AA29" s="37">
        <v>1</v>
      </c>
      <c r="AB29" s="37">
        <v>2</v>
      </c>
      <c r="AC29" s="37">
        <v>1</v>
      </c>
      <c r="AD29" s="37">
        <v>1</v>
      </c>
      <c r="AE29" s="37">
        <v>1</v>
      </c>
      <c r="AF29" s="117">
        <f t="shared" ref="AF29" si="56">(AA29+AB29+AC29)/K29</f>
        <v>1.0610079575596816E-2</v>
      </c>
      <c r="AG29" s="97">
        <f t="shared" ref="AG29" si="57">(AA29+AB29+AC29+AD29+AE29)/K29</f>
        <v>1.5915119363395226E-2</v>
      </c>
      <c r="AH29" s="37"/>
      <c r="AI29" s="37"/>
      <c r="AJ29" s="37"/>
      <c r="AK29" s="37"/>
      <c r="AL29" s="37">
        <v>6</v>
      </c>
      <c r="AM29" s="37">
        <v>3</v>
      </c>
      <c r="AN29" s="37">
        <v>2</v>
      </c>
      <c r="AO29" s="37">
        <v>0</v>
      </c>
      <c r="AP29" s="37">
        <v>0</v>
      </c>
      <c r="AQ29" s="117">
        <f t="shared" ref="AQ29" si="58">(AL29+AM29+AN29)/K29</f>
        <v>2.9177718832891247E-2</v>
      </c>
      <c r="AR29" s="97">
        <f t="shared" ref="AR29" si="59">(AL29+AM29+AN29+AO29+AP29)/K29</f>
        <v>2.9177718832891247E-2</v>
      </c>
      <c r="AS29" s="17"/>
      <c r="AT29" s="17"/>
      <c r="AU29" s="17"/>
      <c r="AV29" s="17"/>
      <c r="AW29" s="17"/>
    </row>
    <row r="30" spans="2:49" x14ac:dyDescent="0.25">
      <c r="B30" s="16"/>
      <c r="C30" s="5"/>
      <c r="D30" s="6"/>
      <c r="E30" s="6"/>
      <c r="F30" s="35" t="s">
        <v>2</v>
      </c>
      <c r="G30" s="35" t="s">
        <v>73</v>
      </c>
      <c r="H30" s="36">
        <v>4</v>
      </c>
      <c r="I30" s="96" t="s">
        <v>28</v>
      </c>
      <c r="J30" s="96" t="s">
        <v>28</v>
      </c>
      <c r="K30" s="38" t="s">
        <v>29</v>
      </c>
      <c r="L30" s="37"/>
      <c r="M30" s="37"/>
      <c r="N30" s="37"/>
      <c r="O30" s="37"/>
      <c r="P30" s="37"/>
      <c r="Q30" s="37"/>
      <c r="R30" s="37"/>
      <c r="S30" s="37"/>
      <c r="T30" s="37"/>
      <c r="U30" s="117"/>
      <c r="V30" s="97"/>
      <c r="W30" s="37"/>
      <c r="X30" s="37"/>
      <c r="Y30" s="37"/>
      <c r="Z30" s="37"/>
      <c r="AA30" s="37"/>
      <c r="AB30" s="37"/>
      <c r="AC30" s="37"/>
      <c r="AD30" s="37"/>
      <c r="AE30" s="37"/>
      <c r="AF30" s="117"/>
      <c r="AG30" s="97"/>
      <c r="AH30" s="37"/>
      <c r="AI30" s="37"/>
      <c r="AJ30" s="37"/>
      <c r="AK30" s="37"/>
      <c r="AL30" s="37"/>
      <c r="AM30" s="37"/>
      <c r="AN30" s="37"/>
      <c r="AO30" s="37"/>
      <c r="AP30" s="37"/>
      <c r="AQ30" s="117"/>
      <c r="AR30" s="97"/>
    </row>
    <row r="31" spans="2:49" x14ac:dyDescent="0.25">
      <c r="B31" s="16"/>
      <c r="C31" s="5"/>
      <c r="D31" s="6"/>
      <c r="E31" s="6"/>
      <c r="F31" s="35" t="s">
        <v>4</v>
      </c>
      <c r="G31" s="35" t="s">
        <v>73</v>
      </c>
      <c r="H31" s="36">
        <v>3</v>
      </c>
      <c r="I31" s="96" t="s">
        <v>28</v>
      </c>
      <c r="J31" s="96" t="s">
        <v>28</v>
      </c>
      <c r="K31" s="38" t="s">
        <v>29</v>
      </c>
      <c r="L31" s="37"/>
      <c r="M31" s="37"/>
      <c r="N31" s="37"/>
      <c r="O31" s="37"/>
      <c r="P31" s="37"/>
      <c r="Q31" s="37"/>
      <c r="R31" s="37"/>
      <c r="S31" s="37"/>
      <c r="T31" s="37"/>
      <c r="U31" s="117"/>
      <c r="V31" s="97"/>
      <c r="W31" s="37"/>
      <c r="X31" s="37"/>
      <c r="Y31" s="37"/>
      <c r="Z31" s="37"/>
      <c r="AA31" s="37"/>
      <c r="AB31" s="37"/>
      <c r="AC31" s="37"/>
      <c r="AD31" s="37"/>
      <c r="AE31" s="37"/>
      <c r="AF31" s="117"/>
      <c r="AG31" s="97"/>
      <c r="AH31" s="37"/>
      <c r="AI31" s="37"/>
      <c r="AJ31" s="37"/>
      <c r="AK31" s="37"/>
      <c r="AL31" s="37"/>
      <c r="AM31" s="37"/>
      <c r="AN31" s="37"/>
      <c r="AO31" s="37"/>
      <c r="AP31" s="37"/>
      <c r="AQ31" s="117"/>
      <c r="AR31" s="97"/>
    </row>
    <row r="32" spans="2:49" x14ac:dyDescent="0.25">
      <c r="B32" s="16"/>
      <c r="C32" s="5"/>
      <c r="D32" s="6"/>
      <c r="E32" s="6"/>
      <c r="F32" s="35" t="s">
        <v>5</v>
      </c>
      <c r="G32" s="35" t="s">
        <v>73</v>
      </c>
      <c r="H32" s="36">
        <v>6</v>
      </c>
      <c r="I32" s="96" t="s">
        <v>28</v>
      </c>
      <c r="J32" s="96" t="s">
        <v>28</v>
      </c>
      <c r="K32" s="38" t="s">
        <v>29</v>
      </c>
      <c r="L32" s="37"/>
      <c r="M32" s="37"/>
      <c r="N32" s="37"/>
      <c r="O32" s="37"/>
      <c r="P32" s="37"/>
      <c r="Q32" s="37"/>
      <c r="R32" s="37"/>
      <c r="S32" s="37"/>
      <c r="T32" s="37"/>
      <c r="U32" s="117"/>
      <c r="V32" s="97"/>
      <c r="W32" s="37"/>
      <c r="X32" s="37"/>
      <c r="Y32" s="37"/>
      <c r="Z32" s="37"/>
      <c r="AA32" s="37"/>
      <c r="AB32" s="37"/>
      <c r="AC32" s="37"/>
      <c r="AD32" s="37"/>
      <c r="AE32" s="37"/>
      <c r="AF32" s="117"/>
      <c r="AG32" s="97"/>
      <c r="AH32" s="37"/>
      <c r="AI32" s="37"/>
      <c r="AJ32" s="37"/>
      <c r="AK32" s="37"/>
      <c r="AL32" s="37"/>
      <c r="AM32" s="37"/>
      <c r="AN32" s="37"/>
      <c r="AO32" s="37"/>
      <c r="AP32" s="37"/>
      <c r="AQ32" s="117"/>
      <c r="AR32" s="97"/>
    </row>
    <row r="33" spans="2:49" s="10" customFormat="1" ht="15.75" thickBot="1" x14ac:dyDescent="0.3">
      <c r="B33" s="15"/>
      <c r="C33" s="8"/>
      <c r="D33" s="9"/>
      <c r="E33" s="9"/>
      <c r="F33" s="44"/>
      <c r="G33" s="44"/>
      <c r="H33" s="42"/>
      <c r="I33" s="98"/>
      <c r="J33" s="98"/>
      <c r="K33" s="43"/>
      <c r="L33" s="44"/>
      <c r="M33" s="44"/>
      <c r="N33" s="44"/>
      <c r="O33" s="44"/>
      <c r="P33" s="44"/>
      <c r="Q33" s="44"/>
      <c r="R33" s="44"/>
      <c r="S33" s="44"/>
      <c r="T33" s="44"/>
      <c r="U33" s="118"/>
      <c r="V33" s="103"/>
      <c r="W33" s="44"/>
      <c r="X33" s="44"/>
      <c r="Y33" s="44"/>
      <c r="Z33" s="44"/>
      <c r="AA33" s="44"/>
      <c r="AB33" s="44"/>
      <c r="AC33" s="44"/>
      <c r="AD33" s="44"/>
      <c r="AE33" s="44"/>
      <c r="AF33" s="118"/>
      <c r="AG33" s="103"/>
      <c r="AH33" s="44"/>
      <c r="AI33" s="44"/>
      <c r="AJ33" s="44"/>
      <c r="AK33" s="44"/>
      <c r="AL33" s="44"/>
      <c r="AM33" s="44"/>
      <c r="AN33" s="44"/>
      <c r="AO33" s="44"/>
      <c r="AP33" s="44"/>
      <c r="AQ33" s="118"/>
      <c r="AR33" s="103"/>
      <c r="AS33" s="17"/>
      <c r="AT33" s="17"/>
      <c r="AU33" s="17"/>
      <c r="AV33" s="17"/>
      <c r="AW33" s="17"/>
    </row>
    <row r="34" spans="2:49" x14ac:dyDescent="0.25">
      <c r="B34" s="16"/>
      <c r="C34" s="5" t="s">
        <v>11</v>
      </c>
      <c r="D34" s="6"/>
      <c r="E34" s="6"/>
      <c r="F34" s="35" t="s">
        <v>1</v>
      </c>
      <c r="G34" s="35" t="s">
        <v>73</v>
      </c>
      <c r="H34" s="36">
        <v>1</v>
      </c>
      <c r="I34" s="96" t="s">
        <v>28</v>
      </c>
      <c r="J34" s="96" t="s">
        <v>28</v>
      </c>
      <c r="K34" s="38" t="s">
        <v>29</v>
      </c>
      <c r="L34" s="37"/>
      <c r="M34" s="37"/>
      <c r="N34" s="37"/>
      <c r="O34" s="37"/>
      <c r="P34" s="37"/>
      <c r="Q34" s="37"/>
      <c r="R34" s="37"/>
      <c r="S34" s="37"/>
      <c r="T34" s="37"/>
      <c r="U34" s="117"/>
      <c r="V34" s="97"/>
      <c r="W34" s="37"/>
      <c r="X34" s="37"/>
      <c r="Y34" s="37"/>
      <c r="Z34" s="37"/>
      <c r="AA34" s="37"/>
      <c r="AB34" s="37"/>
      <c r="AC34" s="37"/>
      <c r="AD34" s="37"/>
      <c r="AE34" s="37"/>
      <c r="AF34" s="117"/>
      <c r="AG34" s="97"/>
      <c r="AH34" s="37"/>
      <c r="AI34" s="37"/>
      <c r="AJ34" s="37"/>
      <c r="AK34" s="37"/>
      <c r="AL34" s="37"/>
      <c r="AM34" s="37"/>
      <c r="AN34" s="37"/>
      <c r="AO34" s="37"/>
      <c r="AP34" s="37"/>
      <c r="AQ34" s="117"/>
      <c r="AR34" s="97"/>
    </row>
    <row r="35" spans="2:49" x14ac:dyDescent="0.25">
      <c r="B35" s="16"/>
      <c r="C35" s="5"/>
      <c r="D35" s="6"/>
      <c r="E35" s="6"/>
      <c r="F35" s="35" t="s">
        <v>32</v>
      </c>
      <c r="G35" s="35" t="s">
        <v>73</v>
      </c>
      <c r="H35" s="36">
        <v>2</v>
      </c>
      <c r="I35" s="97">
        <f t="shared" ref="I35" si="60">U35+AF35+AQ35</f>
        <v>1</v>
      </c>
      <c r="J35" s="97">
        <f t="shared" ref="J35" si="61">V35+AG35+AR35</f>
        <v>1</v>
      </c>
      <c r="K35" s="38">
        <v>1</v>
      </c>
      <c r="L35" s="37"/>
      <c r="M35" s="37"/>
      <c r="N35" s="37"/>
      <c r="O35" s="37"/>
      <c r="P35" s="37">
        <v>0</v>
      </c>
      <c r="Q35" s="37">
        <v>1</v>
      </c>
      <c r="R35" s="37">
        <v>0</v>
      </c>
      <c r="S35" s="37">
        <v>0</v>
      </c>
      <c r="T35" s="37">
        <v>0</v>
      </c>
      <c r="U35" s="117">
        <f t="shared" ref="U35" si="62">(P35+Q35+R35)/K35</f>
        <v>1</v>
      </c>
      <c r="V35" s="97">
        <f t="shared" ref="V35" si="63">(P35+Q35+R35+S35+T35)/K35</f>
        <v>1</v>
      </c>
      <c r="W35" s="37"/>
      <c r="X35" s="37"/>
      <c r="Y35" s="37"/>
      <c r="Z35" s="37"/>
      <c r="AA35" s="37">
        <v>0</v>
      </c>
      <c r="AB35" s="37">
        <v>0</v>
      </c>
      <c r="AC35" s="37">
        <v>0</v>
      </c>
      <c r="AD35" s="37">
        <v>0</v>
      </c>
      <c r="AE35" s="37">
        <v>0</v>
      </c>
      <c r="AF35" s="117">
        <f t="shared" ref="AF35" si="64">(AA35+AB35+AC35)/K35</f>
        <v>0</v>
      </c>
      <c r="AG35" s="97">
        <f t="shared" ref="AG35" si="65">(AA35+AB35+AC35+AD35+AE35)/K35</f>
        <v>0</v>
      </c>
      <c r="AH35" s="37"/>
      <c r="AI35" s="37"/>
      <c r="AJ35" s="37"/>
      <c r="AK35" s="37"/>
      <c r="AL35" s="37">
        <v>0</v>
      </c>
      <c r="AM35" s="37">
        <v>0</v>
      </c>
      <c r="AN35" s="37">
        <v>0</v>
      </c>
      <c r="AO35" s="37">
        <v>0</v>
      </c>
      <c r="AP35" s="37">
        <v>0</v>
      </c>
      <c r="AQ35" s="117">
        <f t="shared" ref="AQ35" si="66">(AL35+AM35+AN35)/K35</f>
        <v>0</v>
      </c>
      <c r="AR35" s="97">
        <f t="shared" ref="AR35" si="67">(AL35+AM35+AN35+AO35+AP35)/K35</f>
        <v>0</v>
      </c>
    </row>
    <row r="36" spans="2:49" x14ac:dyDescent="0.25">
      <c r="B36" s="16"/>
      <c r="C36" s="5"/>
      <c r="D36" s="6"/>
      <c r="E36" s="6"/>
      <c r="F36" s="35" t="s">
        <v>2</v>
      </c>
      <c r="G36" s="35" t="s">
        <v>73</v>
      </c>
      <c r="H36" s="36">
        <v>4</v>
      </c>
      <c r="I36" s="97">
        <f t="shared" ref="I36" si="68">U36+AF36+AQ36</f>
        <v>0.37037037037037041</v>
      </c>
      <c r="J36" s="97">
        <f>V36+AG36+AR36</f>
        <v>0.48148148148148151</v>
      </c>
      <c r="K36" s="38">
        <v>135</v>
      </c>
      <c r="L36" s="37"/>
      <c r="M36" s="37"/>
      <c r="N36" s="37">
        <v>2</v>
      </c>
      <c r="O36" s="37">
        <v>2</v>
      </c>
      <c r="P36" s="37">
        <v>7</v>
      </c>
      <c r="Q36" s="37">
        <v>26</v>
      </c>
      <c r="R36" s="37">
        <v>12</v>
      </c>
      <c r="S36" s="37">
        <v>10</v>
      </c>
      <c r="T36" s="37">
        <v>4</v>
      </c>
      <c r="U36" s="117">
        <f t="shared" ref="U36" si="69">(N36+O36+P36+Q36+R36) /K36</f>
        <v>0.36296296296296299</v>
      </c>
      <c r="V36" s="97">
        <f t="shared" ref="V36" si="70">(N36+O36+P36+Q36+R36+S36+T36)/K36</f>
        <v>0.46666666666666667</v>
      </c>
      <c r="W36" s="37"/>
      <c r="X36" s="37"/>
      <c r="Y36" s="37">
        <v>0</v>
      </c>
      <c r="Z36" s="37">
        <v>0</v>
      </c>
      <c r="AA36" s="37">
        <v>0</v>
      </c>
      <c r="AB36" s="37">
        <v>0</v>
      </c>
      <c r="AC36" s="37">
        <v>1</v>
      </c>
      <c r="AD36" s="37">
        <v>0</v>
      </c>
      <c r="AE36" s="37">
        <v>0</v>
      </c>
      <c r="AF36" s="117">
        <f t="shared" ref="AF36" si="71">(Y36+Z36+AA36+AB36+AC36) /K36</f>
        <v>7.4074074074074077E-3</v>
      </c>
      <c r="AG36" s="97">
        <f t="shared" ref="AG36" si="72">(Y36+Z36+AA36+AB36+AC36+AD36+AE36)/K36</f>
        <v>7.4074074074074077E-3</v>
      </c>
      <c r="AH36" s="37"/>
      <c r="AI36" s="37"/>
      <c r="AJ36" s="37">
        <v>0</v>
      </c>
      <c r="AK36" s="37">
        <v>0</v>
      </c>
      <c r="AL36" s="37">
        <v>0</v>
      </c>
      <c r="AM36" s="37">
        <v>0</v>
      </c>
      <c r="AN36" s="37">
        <v>0</v>
      </c>
      <c r="AO36" s="37">
        <v>1</v>
      </c>
      <c r="AP36" s="37">
        <v>0</v>
      </c>
      <c r="AQ36" s="117">
        <f t="shared" ref="AQ36" si="73">(AJ36+AK36+AL36+AM36+AN36) /K36</f>
        <v>0</v>
      </c>
      <c r="AR36" s="97">
        <f t="shared" ref="AR36" si="74">(AJ36+AK36+AL36+AM36+AN36+AO36+AP36)/K36</f>
        <v>7.4074074074074077E-3</v>
      </c>
    </row>
    <row r="37" spans="2:49" x14ac:dyDescent="0.25">
      <c r="B37" s="16"/>
      <c r="C37" s="5"/>
      <c r="D37" s="6"/>
      <c r="E37" s="6"/>
      <c r="F37" s="35" t="s">
        <v>4</v>
      </c>
      <c r="G37" s="35" t="s">
        <v>73</v>
      </c>
      <c r="H37" s="36">
        <v>3</v>
      </c>
      <c r="I37" s="96" t="s">
        <v>28</v>
      </c>
      <c r="J37" s="96" t="s">
        <v>28</v>
      </c>
      <c r="K37" s="39" t="s">
        <v>29</v>
      </c>
      <c r="L37" s="40"/>
      <c r="M37" s="40"/>
      <c r="N37" s="40"/>
      <c r="O37" s="40"/>
      <c r="P37" s="40"/>
      <c r="Q37" s="40"/>
      <c r="R37" s="40"/>
      <c r="S37" s="40"/>
      <c r="T37" s="40"/>
      <c r="U37" s="117"/>
      <c r="V37" s="97"/>
      <c r="W37" s="37"/>
      <c r="X37" s="37"/>
      <c r="Y37" s="37"/>
      <c r="Z37" s="37"/>
      <c r="AA37" s="37"/>
      <c r="AB37" s="37"/>
      <c r="AC37" s="37"/>
      <c r="AD37" s="37"/>
      <c r="AE37" s="37"/>
      <c r="AF37" s="117"/>
      <c r="AG37" s="97"/>
      <c r="AH37" s="37"/>
      <c r="AI37" s="37"/>
      <c r="AJ37" s="37"/>
      <c r="AK37" s="37"/>
      <c r="AL37" s="37"/>
      <c r="AM37" s="37"/>
      <c r="AN37" s="37"/>
      <c r="AO37" s="37"/>
      <c r="AP37" s="37"/>
      <c r="AQ37" s="117"/>
      <c r="AR37" s="97"/>
    </row>
    <row r="38" spans="2:49" x14ac:dyDescent="0.25">
      <c r="B38" s="16"/>
      <c r="C38" s="5"/>
      <c r="D38" s="6"/>
      <c r="E38" s="6"/>
      <c r="F38" s="35" t="s">
        <v>5</v>
      </c>
      <c r="G38" s="35" t="s">
        <v>73</v>
      </c>
      <c r="H38" s="36">
        <v>6</v>
      </c>
      <c r="I38" s="96" t="s">
        <v>28</v>
      </c>
      <c r="J38" s="96" t="s">
        <v>28</v>
      </c>
      <c r="K38" s="39" t="s">
        <v>29</v>
      </c>
      <c r="L38" s="40"/>
      <c r="M38" s="40"/>
      <c r="N38" s="40"/>
      <c r="O38" s="40"/>
      <c r="P38" s="40"/>
      <c r="Q38" s="40"/>
      <c r="R38" s="40"/>
      <c r="S38" s="40"/>
      <c r="T38" s="40"/>
      <c r="U38" s="117"/>
      <c r="V38" s="97"/>
      <c r="W38" s="37"/>
      <c r="X38" s="37"/>
      <c r="Y38" s="37"/>
      <c r="Z38" s="37"/>
      <c r="AA38" s="37"/>
      <c r="AB38" s="37"/>
      <c r="AC38" s="37"/>
      <c r="AD38" s="37"/>
      <c r="AE38" s="37"/>
      <c r="AF38" s="117"/>
      <c r="AG38" s="97"/>
      <c r="AH38" s="37"/>
      <c r="AI38" s="37"/>
      <c r="AJ38" s="37"/>
      <c r="AK38" s="37"/>
      <c r="AL38" s="37"/>
      <c r="AM38" s="37"/>
      <c r="AN38" s="37"/>
      <c r="AO38" s="37"/>
      <c r="AP38" s="37"/>
      <c r="AQ38" s="117"/>
      <c r="AR38" s="97"/>
    </row>
    <row r="39" spans="2:49" ht="15.75" thickBot="1" x14ac:dyDescent="0.3">
      <c r="B39" s="16"/>
      <c r="C39" s="8"/>
      <c r="D39" s="9"/>
      <c r="E39" s="9"/>
      <c r="F39" s="44"/>
      <c r="G39" s="44"/>
      <c r="H39" s="42"/>
      <c r="I39" s="98"/>
      <c r="J39" s="98"/>
      <c r="K39" s="43"/>
      <c r="L39" s="44"/>
      <c r="M39" s="44"/>
      <c r="N39" s="44"/>
      <c r="O39" s="44"/>
      <c r="P39" s="44"/>
      <c r="Q39" s="44"/>
      <c r="R39" s="44"/>
      <c r="S39" s="44"/>
      <c r="T39" s="44"/>
      <c r="U39" s="118"/>
      <c r="V39" s="103"/>
      <c r="W39" s="44"/>
      <c r="X39" s="44"/>
      <c r="Y39" s="44"/>
      <c r="Z39" s="44"/>
      <c r="AA39" s="44"/>
      <c r="AB39" s="44"/>
      <c r="AC39" s="44"/>
      <c r="AD39" s="44"/>
      <c r="AE39" s="44"/>
      <c r="AF39" s="118"/>
      <c r="AG39" s="103"/>
      <c r="AH39" s="44"/>
      <c r="AI39" s="44"/>
      <c r="AJ39" s="44"/>
      <c r="AK39" s="44"/>
      <c r="AL39" s="44"/>
      <c r="AM39" s="44"/>
      <c r="AN39" s="44"/>
      <c r="AO39" s="44"/>
      <c r="AP39" s="44"/>
      <c r="AQ39" s="118"/>
      <c r="AR39" s="103"/>
    </row>
    <row r="40" spans="2:49" x14ac:dyDescent="0.25">
      <c r="B40" s="16"/>
      <c r="C40" s="5" t="s">
        <v>12</v>
      </c>
      <c r="D40" s="6"/>
      <c r="E40" s="6"/>
      <c r="F40" s="35" t="s">
        <v>1</v>
      </c>
      <c r="G40" s="35" t="s">
        <v>73</v>
      </c>
      <c r="H40" s="36">
        <v>1</v>
      </c>
      <c r="I40" s="96" t="s">
        <v>28</v>
      </c>
      <c r="J40" s="96" t="s">
        <v>28</v>
      </c>
      <c r="K40" s="38" t="s">
        <v>29</v>
      </c>
      <c r="L40" s="37"/>
      <c r="M40" s="37"/>
      <c r="N40" s="37"/>
      <c r="O40" s="37"/>
      <c r="P40" s="37"/>
      <c r="Q40" s="37"/>
      <c r="R40" s="37"/>
      <c r="S40" s="37"/>
      <c r="T40" s="37"/>
      <c r="U40" s="117"/>
      <c r="V40" s="97"/>
      <c r="W40" s="37"/>
      <c r="X40" s="37"/>
      <c r="Y40" s="37"/>
      <c r="Z40" s="37"/>
      <c r="AA40" s="37"/>
      <c r="AB40" s="37"/>
      <c r="AC40" s="37"/>
      <c r="AD40" s="37"/>
      <c r="AE40" s="37"/>
      <c r="AF40" s="117"/>
      <c r="AG40" s="97"/>
      <c r="AH40" s="37"/>
      <c r="AI40" s="37"/>
      <c r="AJ40" s="37"/>
      <c r="AK40" s="37"/>
      <c r="AL40" s="37"/>
      <c r="AM40" s="37"/>
      <c r="AN40" s="37"/>
      <c r="AO40" s="37"/>
      <c r="AP40" s="37"/>
      <c r="AQ40" s="117"/>
      <c r="AR40" s="97"/>
    </row>
    <row r="41" spans="2:49" s="28" customFormat="1" ht="15.75" thickBot="1" x14ac:dyDescent="0.3">
      <c r="B41" s="27"/>
      <c r="C41" s="5"/>
      <c r="D41" s="6"/>
      <c r="E41" s="6"/>
      <c r="F41" s="35" t="s">
        <v>32</v>
      </c>
      <c r="G41" s="35" t="s">
        <v>73</v>
      </c>
      <c r="H41" s="36">
        <v>2</v>
      </c>
      <c r="I41" s="96" t="s">
        <v>28</v>
      </c>
      <c r="J41" s="96" t="s">
        <v>28</v>
      </c>
      <c r="K41" s="38" t="s">
        <v>29</v>
      </c>
      <c r="L41" s="37"/>
      <c r="M41" s="37"/>
      <c r="N41" s="37"/>
      <c r="O41" s="37"/>
      <c r="P41" s="37"/>
      <c r="Q41" s="37"/>
      <c r="R41" s="37"/>
      <c r="S41" s="37"/>
      <c r="T41" s="37"/>
      <c r="U41" s="117"/>
      <c r="V41" s="97"/>
      <c r="W41" s="37"/>
      <c r="X41" s="37"/>
      <c r="Y41" s="37"/>
      <c r="Z41" s="37"/>
      <c r="AA41" s="37"/>
      <c r="AB41" s="37"/>
      <c r="AC41" s="37"/>
      <c r="AD41" s="37"/>
      <c r="AE41" s="37"/>
      <c r="AF41" s="117"/>
      <c r="AG41" s="97"/>
      <c r="AH41" s="37"/>
      <c r="AI41" s="37"/>
      <c r="AJ41" s="37"/>
      <c r="AK41" s="37"/>
      <c r="AL41" s="37"/>
      <c r="AM41" s="37"/>
      <c r="AN41" s="37"/>
      <c r="AO41" s="37"/>
      <c r="AP41" s="37"/>
      <c r="AQ41" s="117"/>
      <c r="AR41" s="97"/>
      <c r="AS41" s="26"/>
      <c r="AT41" s="26"/>
      <c r="AU41" s="26"/>
      <c r="AV41" s="26"/>
      <c r="AW41" s="26"/>
    </row>
    <row r="42" spans="2:49" x14ac:dyDescent="0.25">
      <c r="B42" s="16"/>
      <c r="C42" s="5"/>
      <c r="D42" s="6"/>
      <c r="E42" s="6"/>
      <c r="F42" s="35" t="s">
        <v>2</v>
      </c>
      <c r="G42" s="35" t="s">
        <v>73</v>
      </c>
      <c r="H42" s="36">
        <v>4</v>
      </c>
      <c r="I42" s="97">
        <f t="shared" ref="I42" si="75">U42+AF42+AQ42</f>
        <v>0.58508604206500958</v>
      </c>
      <c r="J42" s="97">
        <f>V42+AG42+AR42</f>
        <v>0.67877629063097511</v>
      </c>
      <c r="K42" s="38">
        <v>523</v>
      </c>
      <c r="L42" s="40"/>
      <c r="M42" s="40"/>
      <c r="N42" s="40">
        <v>1</v>
      </c>
      <c r="O42" s="40">
        <v>61</v>
      </c>
      <c r="P42" s="40">
        <v>68</v>
      </c>
      <c r="Q42" s="40">
        <v>75</v>
      </c>
      <c r="R42" s="40">
        <v>32</v>
      </c>
      <c r="S42" s="40">
        <v>14</v>
      </c>
      <c r="T42" s="40">
        <v>7</v>
      </c>
      <c r="U42" s="117">
        <f t="shared" ref="U42" si="76">(N42+O42+P42+Q42+R42) /K42</f>
        <v>0.45315487571701724</v>
      </c>
      <c r="V42" s="97">
        <f t="shared" ref="V42" si="77">(N42+O42+P42+Q42+R42+S42+T42)/K42</f>
        <v>0.49330783938814532</v>
      </c>
      <c r="W42" s="37"/>
      <c r="X42" s="37"/>
      <c r="Y42" s="37">
        <v>2</v>
      </c>
      <c r="Z42" s="37">
        <v>0</v>
      </c>
      <c r="AA42" s="37">
        <v>4</v>
      </c>
      <c r="AB42" s="37">
        <v>7</v>
      </c>
      <c r="AC42" s="37">
        <v>22</v>
      </c>
      <c r="AD42" s="37">
        <v>11</v>
      </c>
      <c r="AE42" s="37">
        <v>5</v>
      </c>
      <c r="AF42" s="117">
        <f t="shared" ref="AF42" si="78">(Y42+Z42+AA42+AB42+AC42) /K42</f>
        <v>6.6921606118546847E-2</v>
      </c>
      <c r="AG42" s="97">
        <f t="shared" ref="AG42" si="79">(Y42+Z42+AA42+AB42+AC42+AD42+AE42)/K42</f>
        <v>9.7514340344168254E-2</v>
      </c>
      <c r="AH42" s="37"/>
      <c r="AI42" s="37"/>
      <c r="AJ42" s="37">
        <v>0</v>
      </c>
      <c r="AK42" s="37">
        <v>1</v>
      </c>
      <c r="AL42" s="37">
        <v>7</v>
      </c>
      <c r="AM42" s="37">
        <v>9</v>
      </c>
      <c r="AN42" s="37">
        <v>17</v>
      </c>
      <c r="AO42" s="37">
        <v>8</v>
      </c>
      <c r="AP42" s="37">
        <v>4</v>
      </c>
      <c r="AQ42" s="117">
        <f t="shared" ref="AQ42" si="80">(AJ42+AK42+AL42+AM42+AN42) /K42</f>
        <v>6.5009560229445512E-2</v>
      </c>
      <c r="AR42" s="97">
        <f t="shared" ref="AR42" si="81">(AJ42+AK42+AL42+AM42+AN42+AO42+AP42)/K42</f>
        <v>8.7954110898661564E-2</v>
      </c>
    </row>
    <row r="43" spans="2:49" x14ac:dyDescent="0.25">
      <c r="B43" s="16"/>
      <c r="C43" s="5"/>
      <c r="D43" s="6"/>
      <c r="E43" s="6"/>
      <c r="F43" s="35" t="s">
        <v>4</v>
      </c>
      <c r="G43" s="35" t="s">
        <v>73</v>
      </c>
      <c r="H43" s="36">
        <v>3</v>
      </c>
      <c r="I43" s="97">
        <f t="shared" ref="I43" si="82">U43+AF43+AQ43</f>
        <v>0.625</v>
      </c>
      <c r="J43" s="97">
        <f t="shared" ref="J43" si="83">V43+AG43+AR43</f>
        <v>0.6875</v>
      </c>
      <c r="K43" s="39">
        <v>16</v>
      </c>
      <c r="L43" s="40"/>
      <c r="M43" s="40"/>
      <c r="N43" s="40"/>
      <c r="O43" s="40">
        <v>0</v>
      </c>
      <c r="P43" s="40">
        <v>5</v>
      </c>
      <c r="Q43" s="40">
        <v>3</v>
      </c>
      <c r="R43" s="40">
        <v>0</v>
      </c>
      <c r="S43" s="40">
        <v>1</v>
      </c>
      <c r="T43" s="40">
        <v>0</v>
      </c>
      <c r="U43" s="117">
        <f t="shared" ref="U43" si="84">(O43+P43+Q43+R43)/K43</f>
        <v>0.5</v>
      </c>
      <c r="V43" s="97">
        <f t="shared" ref="V43" si="85">(O43+P43+Q43+R43+S43+T43)/K43</f>
        <v>0.5625</v>
      </c>
      <c r="W43" s="37"/>
      <c r="X43" s="37"/>
      <c r="Y43" s="37"/>
      <c r="Z43" s="37">
        <v>0</v>
      </c>
      <c r="AA43" s="37">
        <v>0</v>
      </c>
      <c r="AB43" s="37">
        <v>1</v>
      </c>
      <c r="AC43" s="37">
        <v>0</v>
      </c>
      <c r="AD43" s="37">
        <v>0</v>
      </c>
      <c r="AE43" s="37">
        <v>0</v>
      </c>
      <c r="AF43" s="117">
        <f t="shared" ref="AF43" si="86">(Z43+AA43+AB43+AC43)/K43</f>
        <v>6.25E-2</v>
      </c>
      <c r="AG43" s="97">
        <f t="shared" ref="AG43" si="87">(Z43+AA43+AB43+AC43+AD43+AE43)/K43</f>
        <v>6.25E-2</v>
      </c>
      <c r="AH43" s="37"/>
      <c r="AI43" s="37"/>
      <c r="AJ43" s="37"/>
      <c r="AK43" s="37">
        <v>1</v>
      </c>
      <c r="AL43" s="37">
        <v>0</v>
      </c>
      <c r="AM43" s="37">
        <v>0</v>
      </c>
      <c r="AN43" s="37">
        <v>0</v>
      </c>
      <c r="AO43" s="37">
        <v>0</v>
      </c>
      <c r="AP43" s="37">
        <v>0</v>
      </c>
      <c r="AQ43" s="117">
        <f t="shared" ref="AQ43" si="88">(AK43+AL43+AM43+AN43)/K43</f>
        <v>6.25E-2</v>
      </c>
      <c r="AR43" s="97">
        <f t="shared" ref="AR43" si="89">(AK43+AL43+AM43+AN43+AO43+AP43)/K43</f>
        <v>6.25E-2</v>
      </c>
    </row>
    <row r="44" spans="2:49" x14ac:dyDescent="0.25">
      <c r="B44" s="16"/>
      <c r="C44" s="5"/>
      <c r="D44" s="6"/>
      <c r="E44" s="6"/>
      <c r="F44" s="35" t="s">
        <v>5</v>
      </c>
      <c r="G44" s="35" t="s">
        <v>73</v>
      </c>
      <c r="H44" s="36">
        <v>6</v>
      </c>
      <c r="I44" s="96" t="s">
        <v>28</v>
      </c>
      <c r="J44" s="96" t="s">
        <v>28</v>
      </c>
      <c r="K44" s="39" t="s">
        <v>29</v>
      </c>
      <c r="L44" s="40"/>
      <c r="M44" s="40"/>
      <c r="N44" s="40"/>
      <c r="O44" s="40"/>
      <c r="P44" s="40"/>
      <c r="Q44" s="40"/>
      <c r="R44" s="40"/>
      <c r="S44" s="40"/>
      <c r="T44" s="40"/>
      <c r="U44" s="117"/>
      <c r="V44" s="97"/>
      <c r="W44" s="37"/>
      <c r="X44" s="37"/>
      <c r="Y44" s="37"/>
      <c r="Z44" s="37"/>
      <c r="AA44" s="37"/>
      <c r="AB44" s="37"/>
      <c r="AC44" s="37"/>
      <c r="AD44" s="37"/>
      <c r="AE44" s="37"/>
      <c r="AF44" s="117"/>
      <c r="AG44" s="97"/>
      <c r="AH44" s="37"/>
      <c r="AI44" s="37"/>
      <c r="AJ44" s="37"/>
      <c r="AK44" s="37"/>
      <c r="AL44" s="37"/>
      <c r="AM44" s="37"/>
      <c r="AN44" s="37"/>
      <c r="AO44" s="37"/>
      <c r="AP44" s="37"/>
      <c r="AQ44" s="117"/>
      <c r="AR44" s="97"/>
    </row>
    <row r="45" spans="2:49" ht="15.75" thickBot="1" x14ac:dyDescent="0.3">
      <c r="B45" s="16"/>
      <c r="C45" s="8"/>
      <c r="D45" s="9"/>
      <c r="E45" s="9"/>
      <c r="F45" s="44"/>
      <c r="G45" s="44"/>
      <c r="H45" s="42"/>
      <c r="I45" s="98"/>
      <c r="J45" s="98"/>
      <c r="K45" s="43"/>
      <c r="L45" s="44"/>
      <c r="M45" s="44"/>
      <c r="N45" s="44"/>
      <c r="O45" s="44"/>
      <c r="P45" s="44"/>
      <c r="Q45" s="44"/>
      <c r="R45" s="44"/>
      <c r="S45" s="44"/>
      <c r="T45" s="44"/>
      <c r="U45" s="118"/>
      <c r="V45" s="103"/>
      <c r="W45" s="44"/>
      <c r="X45" s="44"/>
      <c r="Y45" s="44"/>
      <c r="Z45" s="44"/>
      <c r="AA45" s="44"/>
      <c r="AB45" s="44"/>
      <c r="AC45" s="44"/>
      <c r="AD45" s="44"/>
      <c r="AE45" s="44"/>
      <c r="AF45" s="118"/>
      <c r="AG45" s="103"/>
      <c r="AH45" s="44"/>
      <c r="AI45" s="44"/>
      <c r="AJ45" s="44"/>
      <c r="AK45" s="44"/>
      <c r="AL45" s="44"/>
      <c r="AM45" s="44"/>
      <c r="AN45" s="44"/>
      <c r="AO45" s="44"/>
      <c r="AP45" s="44"/>
      <c r="AQ45" s="118"/>
      <c r="AR45" s="103"/>
    </row>
    <row r="46" spans="2:49" x14ac:dyDescent="0.25">
      <c r="B46" s="16"/>
      <c r="C46" s="5" t="s">
        <v>13</v>
      </c>
      <c r="D46" s="6"/>
      <c r="E46" s="6"/>
      <c r="F46" s="35" t="s">
        <v>1</v>
      </c>
      <c r="G46" s="35" t="s">
        <v>73</v>
      </c>
      <c r="H46" s="36">
        <v>1</v>
      </c>
      <c r="I46" s="97">
        <f t="shared" ref="I46" si="90">U46+AF46+AQ46</f>
        <v>0.60091743119266061</v>
      </c>
      <c r="J46" s="97">
        <f t="shared" ref="J46" si="91">V46+AG46+AR46</f>
        <v>0.64220183486238536</v>
      </c>
      <c r="K46" s="38">
        <v>436</v>
      </c>
      <c r="L46" s="37"/>
      <c r="M46" s="37"/>
      <c r="N46" s="37"/>
      <c r="O46" s="37"/>
      <c r="P46" s="37"/>
      <c r="Q46" s="37">
        <v>225</v>
      </c>
      <c r="R46" s="37">
        <v>36</v>
      </c>
      <c r="S46" s="37">
        <v>2</v>
      </c>
      <c r="T46" s="37">
        <v>0</v>
      </c>
      <c r="U46" s="117">
        <f t="shared" ref="U46" si="92">(Q46+R46)/K46</f>
        <v>0.59862385321100919</v>
      </c>
      <c r="V46" s="97">
        <f t="shared" ref="V46" si="93">(Q46+R46+S46+T46)/K46</f>
        <v>0.60321100917431192</v>
      </c>
      <c r="W46" s="37"/>
      <c r="X46" s="37"/>
      <c r="Y46" s="37"/>
      <c r="Z46" s="37"/>
      <c r="AA46" s="37"/>
      <c r="AB46" s="37">
        <v>0</v>
      </c>
      <c r="AC46" s="37">
        <v>0</v>
      </c>
      <c r="AD46" s="37">
        <v>1</v>
      </c>
      <c r="AE46" s="37">
        <v>0</v>
      </c>
      <c r="AF46" s="117">
        <f t="shared" ref="AF46" si="94">(AB46+AC46)/K46</f>
        <v>0</v>
      </c>
      <c r="AG46" s="97">
        <f t="shared" ref="AG46" si="95">(AB46+AC46+AD46+AE46)/K46</f>
        <v>2.2935779816513763E-3</v>
      </c>
      <c r="AH46" s="37"/>
      <c r="AI46" s="37"/>
      <c r="AJ46" s="37"/>
      <c r="AK46" s="37"/>
      <c r="AL46" s="37"/>
      <c r="AM46" s="37">
        <v>1</v>
      </c>
      <c r="AN46" s="37">
        <v>0</v>
      </c>
      <c r="AO46" s="37">
        <v>11</v>
      </c>
      <c r="AP46" s="37">
        <v>4</v>
      </c>
      <c r="AQ46" s="117">
        <f t="shared" ref="AQ46" si="96">(AM46+AN46)/K46</f>
        <v>2.2935779816513763E-3</v>
      </c>
      <c r="AR46" s="97">
        <f t="shared" ref="AR46" si="97">(AM46+AN46+AO46+AP46)/K46</f>
        <v>3.669724770642202E-2</v>
      </c>
    </row>
    <row r="47" spans="2:49" s="10" customFormat="1" ht="15.75" thickBot="1" x14ac:dyDescent="0.3">
      <c r="B47" s="15"/>
      <c r="C47" s="5"/>
      <c r="D47" s="6"/>
      <c r="E47" s="6"/>
      <c r="F47" s="35" t="s">
        <v>32</v>
      </c>
      <c r="G47" s="35" t="s">
        <v>73</v>
      </c>
      <c r="H47" s="36">
        <v>2</v>
      </c>
      <c r="I47" s="97">
        <f t="shared" ref="I47:J47" si="98">U47+AF47+AQ47</f>
        <v>0.74390243902439024</v>
      </c>
      <c r="J47" s="97">
        <f t="shared" si="98"/>
        <v>0.80081300813008138</v>
      </c>
      <c r="K47" s="38">
        <v>246</v>
      </c>
      <c r="L47" s="37"/>
      <c r="M47" s="37"/>
      <c r="N47" s="37"/>
      <c r="O47" s="37"/>
      <c r="P47" s="37">
        <v>87</v>
      </c>
      <c r="Q47" s="37">
        <v>44</v>
      </c>
      <c r="R47" s="37">
        <v>12</v>
      </c>
      <c r="S47" s="37">
        <v>2</v>
      </c>
      <c r="T47" s="37">
        <v>0</v>
      </c>
      <c r="U47" s="117">
        <f t="shared" ref="U47" si="99">(P47+Q47+R47)/K47</f>
        <v>0.58130081300813008</v>
      </c>
      <c r="V47" s="97">
        <f t="shared" ref="V47" si="100">(P47+Q47+R47+S47+T47)/K47</f>
        <v>0.58943089430894313</v>
      </c>
      <c r="W47" s="37"/>
      <c r="X47" s="37"/>
      <c r="Y47" s="37"/>
      <c r="Z47" s="37"/>
      <c r="AA47" s="37">
        <v>0</v>
      </c>
      <c r="AB47" s="37">
        <v>13</v>
      </c>
      <c r="AC47" s="37">
        <v>3</v>
      </c>
      <c r="AD47" s="37">
        <v>1</v>
      </c>
      <c r="AE47" s="37">
        <v>2</v>
      </c>
      <c r="AF47" s="117">
        <f t="shared" ref="AF47" si="101">(AA47+AB47+AC47)/K47</f>
        <v>6.5040650406504072E-2</v>
      </c>
      <c r="AG47" s="97">
        <f t="shared" ref="AG47" si="102">(AA47+AB47+AC47+AD47+AE47)/K47</f>
        <v>7.7235772357723581E-2</v>
      </c>
      <c r="AH47" s="37"/>
      <c r="AI47" s="37"/>
      <c r="AJ47" s="37"/>
      <c r="AK47" s="37"/>
      <c r="AL47" s="37">
        <v>3</v>
      </c>
      <c r="AM47" s="37">
        <v>20</v>
      </c>
      <c r="AN47" s="37">
        <v>1</v>
      </c>
      <c r="AO47" s="37">
        <v>3</v>
      </c>
      <c r="AP47" s="37">
        <v>6</v>
      </c>
      <c r="AQ47" s="117">
        <f t="shared" ref="AQ47" si="103">(AL47+AM47+AN47)/K47</f>
        <v>9.7560975609756101E-2</v>
      </c>
      <c r="AR47" s="97">
        <f t="shared" ref="AR47" si="104">(AL47+AM47+AN47+AO47+AP47)/K47</f>
        <v>0.13414634146341464</v>
      </c>
      <c r="AS47" s="17"/>
      <c r="AT47" s="17"/>
      <c r="AU47" s="17"/>
      <c r="AV47" s="17"/>
      <c r="AW47" s="17"/>
    </row>
    <row r="48" spans="2:49" x14ac:dyDescent="0.25">
      <c r="B48" s="16"/>
      <c r="C48" s="5"/>
      <c r="D48" s="6"/>
      <c r="E48" s="6"/>
      <c r="F48" s="35" t="s">
        <v>2</v>
      </c>
      <c r="G48" s="35" t="s">
        <v>73</v>
      </c>
      <c r="H48" s="36">
        <v>4</v>
      </c>
      <c r="I48" s="96" t="s">
        <v>28</v>
      </c>
      <c r="J48" s="96" t="s">
        <v>28</v>
      </c>
      <c r="K48" s="38" t="s">
        <v>29</v>
      </c>
      <c r="L48" s="40"/>
      <c r="M48" s="40"/>
      <c r="N48" s="40"/>
      <c r="O48" s="40"/>
      <c r="P48" s="40"/>
      <c r="Q48" s="40"/>
      <c r="R48" s="40"/>
      <c r="S48" s="40"/>
      <c r="T48" s="40"/>
      <c r="U48" s="117"/>
      <c r="V48" s="97"/>
      <c r="W48" s="37"/>
      <c r="X48" s="37"/>
      <c r="Y48" s="37"/>
      <c r="Z48" s="37"/>
      <c r="AA48" s="37"/>
      <c r="AB48" s="37"/>
      <c r="AC48" s="37"/>
      <c r="AD48" s="37"/>
      <c r="AE48" s="37"/>
      <c r="AF48" s="117"/>
      <c r="AG48" s="97"/>
      <c r="AH48" s="37"/>
      <c r="AI48" s="37"/>
      <c r="AJ48" s="37"/>
      <c r="AK48" s="37"/>
      <c r="AL48" s="37"/>
      <c r="AM48" s="37"/>
      <c r="AN48" s="37"/>
      <c r="AO48" s="37"/>
      <c r="AP48" s="37"/>
      <c r="AQ48" s="117"/>
      <c r="AR48" s="97"/>
    </row>
    <row r="49" spans="2:49" x14ac:dyDescent="0.25">
      <c r="B49" s="16"/>
      <c r="C49" s="5"/>
      <c r="D49" s="6"/>
      <c r="E49" s="6"/>
      <c r="F49" s="35" t="s">
        <v>4</v>
      </c>
      <c r="G49" s="35" t="s">
        <v>73</v>
      </c>
      <c r="H49" s="36">
        <v>3</v>
      </c>
      <c r="I49" s="96" t="s">
        <v>28</v>
      </c>
      <c r="J49" s="96" t="s">
        <v>28</v>
      </c>
      <c r="K49" s="38" t="s">
        <v>29</v>
      </c>
      <c r="L49" s="40"/>
      <c r="M49" s="40"/>
      <c r="N49" s="40"/>
      <c r="O49" s="40"/>
      <c r="P49" s="40"/>
      <c r="Q49" s="40"/>
      <c r="R49" s="40"/>
      <c r="S49" s="40"/>
      <c r="T49" s="40"/>
      <c r="U49" s="117"/>
      <c r="V49" s="97"/>
      <c r="W49" s="37"/>
      <c r="X49" s="37"/>
      <c r="Y49" s="37"/>
      <c r="Z49" s="37"/>
      <c r="AA49" s="37"/>
      <c r="AB49" s="37"/>
      <c r="AC49" s="37"/>
      <c r="AD49" s="37"/>
      <c r="AE49" s="37"/>
      <c r="AF49" s="117"/>
      <c r="AG49" s="97"/>
      <c r="AH49" s="37"/>
      <c r="AI49" s="37"/>
      <c r="AJ49" s="37"/>
      <c r="AK49" s="37"/>
      <c r="AL49" s="37"/>
      <c r="AM49" s="37"/>
      <c r="AN49" s="37"/>
      <c r="AO49" s="37"/>
      <c r="AP49" s="37"/>
      <c r="AQ49" s="117"/>
      <c r="AR49" s="97"/>
    </row>
    <row r="50" spans="2:49" x14ac:dyDescent="0.25">
      <c r="B50" s="16"/>
      <c r="C50" s="5"/>
      <c r="D50" s="6"/>
      <c r="E50" s="6"/>
      <c r="F50" s="35" t="s">
        <v>5</v>
      </c>
      <c r="G50" s="35" t="s">
        <v>73</v>
      </c>
      <c r="H50" s="36">
        <v>6</v>
      </c>
      <c r="I50" s="96" t="s">
        <v>28</v>
      </c>
      <c r="J50" s="96" t="s">
        <v>28</v>
      </c>
      <c r="K50" s="38" t="s">
        <v>29</v>
      </c>
      <c r="L50" s="40"/>
      <c r="M50" s="40"/>
      <c r="N50" s="40"/>
      <c r="O50" s="40"/>
      <c r="P50" s="40"/>
      <c r="Q50" s="40"/>
      <c r="R50" s="40"/>
      <c r="S50" s="40"/>
      <c r="T50" s="40"/>
      <c r="U50" s="117"/>
      <c r="V50" s="97"/>
      <c r="W50" s="37"/>
      <c r="X50" s="37"/>
      <c r="Y50" s="37"/>
      <c r="Z50" s="37"/>
      <c r="AA50" s="37"/>
      <c r="AB50" s="37"/>
      <c r="AC50" s="37"/>
      <c r="AD50" s="37"/>
      <c r="AE50" s="37"/>
      <c r="AF50" s="117"/>
      <c r="AG50" s="97"/>
      <c r="AH50" s="37"/>
      <c r="AI50" s="37"/>
      <c r="AJ50" s="37"/>
      <c r="AK50" s="37"/>
      <c r="AL50" s="37"/>
      <c r="AM50" s="37"/>
      <c r="AN50" s="37"/>
      <c r="AO50" s="37"/>
      <c r="AP50" s="37"/>
      <c r="AQ50" s="117"/>
      <c r="AR50" s="97"/>
    </row>
    <row r="51" spans="2:49" s="28" customFormat="1" ht="15.75" thickBot="1" x14ac:dyDescent="0.3">
      <c r="B51" s="27"/>
      <c r="C51" s="8"/>
      <c r="D51" s="8"/>
      <c r="E51" s="8"/>
      <c r="F51" s="44"/>
      <c r="G51" s="44"/>
      <c r="H51" s="42"/>
      <c r="I51" s="98"/>
      <c r="J51" s="98"/>
      <c r="K51" s="43"/>
      <c r="L51" s="44"/>
      <c r="M51" s="44"/>
      <c r="N51" s="44"/>
      <c r="O51" s="44"/>
      <c r="P51" s="44"/>
      <c r="Q51" s="44"/>
      <c r="R51" s="44"/>
      <c r="S51" s="44"/>
      <c r="T51" s="44"/>
      <c r="U51" s="118"/>
      <c r="V51" s="103"/>
      <c r="W51" s="44"/>
      <c r="X51" s="44"/>
      <c r="Y51" s="44"/>
      <c r="Z51" s="44"/>
      <c r="AA51" s="44"/>
      <c r="AB51" s="44"/>
      <c r="AC51" s="44"/>
      <c r="AD51" s="44"/>
      <c r="AE51" s="44"/>
      <c r="AF51" s="118"/>
      <c r="AG51" s="103"/>
      <c r="AH51" s="44"/>
      <c r="AI51" s="44"/>
      <c r="AJ51" s="44"/>
      <c r="AK51" s="44"/>
      <c r="AL51" s="44"/>
      <c r="AM51" s="44"/>
      <c r="AN51" s="44"/>
      <c r="AO51" s="44"/>
      <c r="AP51" s="44"/>
      <c r="AQ51" s="118"/>
      <c r="AR51" s="103"/>
      <c r="AS51" s="26"/>
      <c r="AT51" s="26"/>
      <c r="AU51" s="26"/>
      <c r="AV51" s="26"/>
      <c r="AW51" s="26"/>
    </row>
    <row r="52" spans="2:49" x14ac:dyDescent="0.25">
      <c r="B52" s="16"/>
      <c r="C52" s="5" t="s">
        <v>14</v>
      </c>
      <c r="D52" s="6"/>
      <c r="E52" s="6"/>
      <c r="F52" s="35" t="s">
        <v>1</v>
      </c>
      <c r="G52" s="35" t="s">
        <v>73</v>
      </c>
      <c r="H52" s="36">
        <v>1</v>
      </c>
      <c r="I52" s="97">
        <f t="shared" ref="I52" si="105">U52+AF52+AQ52</f>
        <v>0.7229551451187336</v>
      </c>
      <c r="J52" s="97">
        <f t="shared" ref="J52" si="106">V52+AG52+AR52</f>
        <v>0.77836411609498679</v>
      </c>
      <c r="K52" s="38">
        <v>379</v>
      </c>
      <c r="L52" s="37"/>
      <c r="M52" s="37"/>
      <c r="N52" s="37"/>
      <c r="O52" s="37"/>
      <c r="P52" s="37"/>
      <c r="Q52" s="37">
        <v>91</v>
      </c>
      <c r="R52" s="37">
        <v>178</v>
      </c>
      <c r="S52" s="37">
        <v>10</v>
      </c>
      <c r="T52" s="37">
        <v>0</v>
      </c>
      <c r="U52" s="117">
        <f t="shared" ref="U52" si="107">(Q52+R52)/K52</f>
        <v>0.70976253298153036</v>
      </c>
      <c r="V52" s="97">
        <f t="shared" ref="V52" si="108">(Q52+R52+S52+T52)/K52</f>
        <v>0.73614775725593673</v>
      </c>
      <c r="W52" s="37"/>
      <c r="X52" s="37"/>
      <c r="Y52" s="37"/>
      <c r="Z52" s="37"/>
      <c r="AA52" s="37"/>
      <c r="AB52" s="37">
        <v>0</v>
      </c>
      <c r="AC52" s="37">
        <v>1</v>
      </c>
      <c r="AD52" s="37">
        <v>0</v>
      </c>
      <c r="AE52" s="37">
        <v>1</v>
      </c>
      <c r="AF52" s="117">
        <f t="shared" ref="AF52" si="109">(AB52+AC52)/K52</f>
        <v>2.6385224274406332E-3</v>
      </c>
      <c r="AG52" s="97">
        <f t="shared" ref="AG52" si="110">(AB52+AC52+AD52+AE52)/K52</f>
        <v>5.2770448548812663E-3</v>
      </c>
      <c r="AH52" s="37"/>
      <c r="AI52" s="37"/>
      <c r="AJ52" s="37"/>
      <c r="AK52" s="37"/>
      <c r="AL52" s="37"/>
      <c r="AM52" s="37">
        <v>3</v>
      </c>
      <c r="AN52" s="37">
        <v>1</v>
      </c>
      <c r="AO52" s="37">
        <v>5</v>
      </c>
      <c r="AP52" s="37">
        <v>5</v>
      </c>
      <c r="AQ52" s="117">
        <f t="shared" ref="AQ52" si="111">(AM52+AN52)/K52</f>
        <v>1.0554089709762533E-2</v>
      </c>
      <c r="AR52" s="97">
        <f t="shared" ref="AR52" si="112">(AM52+AN52+AO52+AP52)/K52</f>
        <v>3.6939313984168866E-2</v>
      </c>
    </row>
    <row r="53" spans="2:49" x14ac:dyDescent="0.25">
      <c r="B53" s="16"/>
      <c r="C53" s="5"/>
      <c r="D53" s="6"/>
      <c r="E53" s="6"/>
      <c r="F53" s="35" t="s">
        <v>32</v>
      </c>
      <c r="G53" s="35" t="s">
        <v>73</v>
      </c>
      <c r="H53" s="36">
        <v>2</v>
      </c>
      <c r="I53" s="97">
        <f t="shared" ref="I53" si="113">U53+AF53+AQ53</f>
        <v>0.45618556701030927</v>
      </c>
      <c r="J53" s="97">
        <f t="shared" ref="J53" si="114">V53+AG53+AR53</f>
        <v>0.59664948453608246</v>
      </c>
      <c r="K53" s="39">
        <v>2328</v>
      </c>
      <c r="L53" s="37"/>
      <c r="M53" s="37"/>
      <c r="N53" s="37"/>
      <c r="O53" s="37"/>
      <c r="P53" s="37">
        <v>15</v>
      </c>
      <c r="Q53" s="37">
        <v>690</v>
      </c>
      <c r="R53" s="37">
        <v>286</v>
      </c>
      <c r="S53" s="37">
        <v>114</v>
      </c>
      <c r="T53" s="37">
        <v>45</v>
      </c>
      <c r="U53" s="117">
        <f t="shared" ref="U53" si="115">(P53+Q53+R53)/K53</f>
        <v>0.42568728522336768</v>
      </c>
      <c r="V53" s="97">
        <f t="shared" ref="V53" si="116">(P53+Q53+R53+S53+T53)/K53</f>
        <v>0.49398625429553267</v>
      </c>
      <c r="W53" s="37"/>
      <c r="X53" s="37"/>
      <c r="Y53" s="37"/>
      <c r="Z53" s="37"/>
      <c r="AA53" s="37">
        <v>0</v>
      </c>
      <c r="AB53" s="37">
        <v>4</v>
      </c>
      <c r="AC53" s="37">
        <v>16</v>
      </c>
      <c r="AD53" s="37">
        <v>21</v>
      </c>
      <c r="AE53" s="37">
        <v>25</v>
      </c>
      <c r="AF53" s="117">
        <f t="shared" ref="AF53" si="117">(AA53+AB53+AC53)/K53</f>
        <v>8.5910652920962206E-3</v>
      </c>
      <c r="AG53" s="97">
        <f t="shared" ref="AG53" si="118">(AA53+AB53+AC53+AD53+AE53)/K53</f>
        <v>2.8350515463917526E-2</v>
      </c>
      <c r="AH53" s="37"/>
      <c r="AI53" s="37"/>
      <c r="AJ53" s="37"/>
      <c r="AK53" s="37"/>
      <c r="AL53" s="37">
        <v>12</v>
      </c>
      <c r="AM53" s="37">
        <v>19</v>
      </c>
      <c r="AN53" s="37">
        <v>20</v>
      </c>
      <c r="AO53" s="37">
        <v>38</v>
      </c>
      <c r="AP53" s="37">
        <v>84</v>
      </c>
      <c r="AQ53" s="117">
        <f t="shared" ref="AQ53" si="119">(AL53+AM53+AN53)/K53</f>
        <v>2.1907216494845359E-2</v>
      </c>
      <c r="AR53" s="97">
        <f t="shared" ref="AR53" si="120">(AL53+AM53+AN53+AO53+AP53)/K53</f>
        <v>7.4312714776632302E-2</v>
      </c>
    </row>
    <row r="54" spans="2:49" x14ac:dyDescent="0.25">
      <c r="B54" s="16"/>
      <c r="C54" s="5"/>
      <c r="D54" s="6"/>
      <c r="E54" s="6"/>
      <c r="F54" s="35" t="s">
        <v>2</v>
      </c>
      <c r="G54" s="35" t="s">
        <v>73</v>
      </c>
      <c r="H54" s="36">
        <v>4</v>
      </c>
      <c r="I54" s="97">
        <f t="shared" ref="I54" si="121">U54+AF54+AQ54</f>
        <v>0.56546391752577319</v>
      </c>
      <c r="J54" s="97">
        <f>V54+AG54+AR54</f>
        <v>0.71958762886597938</v>
      </c>
      <c r="K54" s="39">
        <v>1940</v>
      </c>
      <c r="L54" s="37"/>
      <c r="M54" s="37"/>
      <c r="N54" s="37">
        <v>0</v>
      </c>
      <c r="O54" s="37">
        <v>87</v>
      </c>
      <c r="P54" s="37">
        <v>84</v>
      </c>
      <c r="Q54" s="37">
        <v>206</v>
      </c>
      <c r="R54" s="37">
        <v>217</v>
      </c>
      <c r="S54" s="37">
        <v>79</v>
      </c>
      <c r="T54" s="37">
        <v>32</v>
      </c>
      <c r="U54" s="117">
        <f t="shared" ref="U54" si="122">(N54+O54+P54+Q54+R54) /K54</f>
        <v>0.3061855670103093</v>
      </c>
      <c r="V54" s="97">
        <f t="shared" ref="V54" si="123">(N54+O54+P54+Q54+R54+S54+T54)/K54</f>
        <v>0.36340206185567009</v>
      </c>
      <c r="W54" s="37"/>
      <c r="X54" s="37"/>
      <c r="Y54" s="37">
        <v>1</v>
      </c>
      <c r="Z54" s="37">
        <v>0</v>
      </c>
      <c r="AA54" s="37">
        <v>44</v>
      </c>
      <c r="AB54" s="37">
        <v>160</v>
      </c>
      <c r="AC54" s="37">
        <v>158</v>
      </c>
      <c r="AD54" s="37">
        <v>100</v>
      </c>
      <c r="AE54" s="37">
        <v>36</v>
      </c>
      <c r="AF54" s="117">
        <f t="shared" ref="AF54" si="124">(Y54+Z54+AA54+AB54+AC54) /K54</f>
        <v>0.18711340206185567</v>
      </c>
      <c r="AG54" s="97">
        <f t="shared" ref="AG54" si="125">(Y54+Z54+AA54+AB54+AC54+AD54+AE54)/K54</f>
        <v>0.2572164948453608</v>
      </c>
      <c r="AH54" s="37"/>
      <c r="AI54" s="37"/>
      <c r="AJ54" s="37">
        <v>7</v>
      </c>
      <c r="AK54" s="37">
        <v>29</v>
      </c>
      <c r="AL54" s="37">
        <v>29</v>
      </c>
      <c r="AM54" s="37">
        <v>49</v>
      </c>
      <c r="AN54" s="37">
        <v>26</v>
      </c>
      <c r="AO54" s="37">
        <v>25</v>
      </c>
      <c r="AP54" s="37">
        <v>27</v>
      </c>
      <c r="AQ54" s="117">
        <f t="shared" ref="AQ54" si="126">(AJ54+AK54+AL54+AM54+AN54) /K54</f>
        <v>7.2164948453608241E-2</v>
      </c>
      <c r="AR54" s="97">
        <f t="shared" ref="AR54" si="127">(AJ54+AK54+AL54+AM54+AN54+AO54+AP54)/K54</f>
        <v>9.8969072164948449E-2</v>
      </c>
    </row>
    <row r="55" spans="2:49" x14ac:dyDescent="0.25">
      <c r="B55" s="16"/>
      <c r="C55" s="5"/>
      <c r="D55" s="6"/>
      <c r="E55" s="6"/>
      <c r="F55" s="35" t="s">
        <v>4</v>
      </c>
      <c r="G55" s="35" t="s">
        <v>73</v>
      </c>
      <c r="H55" s="36">
        <v>3</v>
      </c>
      <c r="I55" s="96" t="s">
        <v>28</v>
      </c>
      <c r="J55" s="96" t="s">
        <v>28</v>
      </c>
      <c r="K55" s="39" t="s">
        <v>29</v>
      </c>
      <c r="L55" s="40"/>
      <c r="M55" s="40"/>
      <c r="N55" s="40"/>
      <c r="O55" s="40"/>
      <c r="P55" s="40"/>
      <c r="Q55" s="40"/>
      <c r="R55" s="40"/>
      <c r="S55" s="40"/>
      <c r="T55" s="40"/>
      <c r="U55" s="117"/>
      <c r="V55" s="97"/>
      <c r="W55" s="37"/>
      <c r="X55" s="37"/>
      <c r="Y55" s="37"/>
      <c r="Z55" s="37"/>
      <c r="AA55" s="37"/>
      <c r="AB55" s="37"/>
      <c r="AC55" s="37"/>
      <c r="AD55" s="37"/>
      <c r="AE55" s="37"/>
      <c r="AF55" s="117"/>
      <c r="AG55" s="97"/>
      <c r="AH55" s="37"/>
      <c r="AI55" s="37"/>
      <c r="AJ55" s="37"/>
      <c r="AK55" s="37"/>
      <c r="AL55" s="37"/>
      <c r="AM55" s="37"/>
      <c r="AN55" s="37"/>
      <c r="AO55" s="37"/>
      <c r="AP55" s="37"/>
      <c r="AQ55" s="117"/>
      <c r="AR55" s="97"/>
    </row>
    <row r="56" spans="2:49" x14ac:dyDescent="0.25">
      <c r="B56" s="16"/>
      <c r="C56" s="5"/>
      <c r="D56" s="6"/>
      <c r="E56" s="6"/>
      <c r="F56" s="35" t="s">
        <v>5</v>
      </c>
      <c r="G56" s="35" t="s">
        <v>73</v>
      </c>
      <c r="H56" s="36">
        <v>6</v>
      </c>
      <c r="I56" s="96" t="s">
        <v>28</v>
      </c>
      <c r="J56" s="96" t="s">
        <v>28</v>
      </c>
      <c r="K56" s="39" t="s">
        <v>29</v>
      </c>
      <c r="L56" s="40"/>
      <c r="M56" s="40"/>
      <c r="N56" s="40"/>
      <c r="O56" s="40"/>
      <c r="P56" s="40"/>
      <c r="Q56" s="40"/>
      <c r="R56" s="40"/>
      <c r="S56" s="40"/>
      <c r="T56" s="40"/>
      <c r="U56" s="117"/>
      <c r="V56" s="97"/>
      <c r="W56" s="37"/>
      <c r="X56" s="37"/>
      <c r="Y56" s="37"/>
      <c r="Z56" s="37"/>
      <c r="AA56" s="37"/>
      <c r="AB56" s="37"/>
      <c r="AC56" s="37"/>
      <c r="AD56" s="37"/>
      <c r="AE56" s="37"/>
      <c r="AF56" s="117"/>
      <c r="AG56" s="97"/>
      <c r="AH56" s="37"/>
      <c r="AI56" s="37"/>
      <c r="AJ56" s="37"/>
      <c r="AK56" s="37"/>
      <c r="AL56" s="37"/>
      <c r="AM56" s="37"/>
      <c r="AN56" s="37"/>
      <c r="AO56" s="37"/>
      <c r="AP56" s="37"/>
      <c r="AQ56" s="117"/>
      <c r="AR56" s="97"/>
    </row>
    <row r="57" spans="2:49" s="28" customFormat="1" ht="15.75" thickBot="1" x14ac:dyDescent="0.3">
      <c r="B57" s="27"/>
      <c r="C57" s="8"/>
      <c r="D57" s="8"/>
      <c r="E57" s="8"/>
      <c r="F57" s="44"/>
      <c r="G57" s="44"/>
      <c r="H57" s="42"/>
      <c r="I57" s="98"/>
      <c r="J57" s="98"/>
      <c r="K57" s="45"/>
      <c r="L57" s="44"/>
      <c r="M57" s="44"/>
      <c r="N57" s="44"/>
      <c r="O57" s="44"/>
      <c r="P57" s="44"/>
      <c r="Q57" s="44"/>
      <c r="R57" s="44"/>
      <c r="S57" s="44"/>
      <c r="T57" s="44"/>
      <c r="U57" s="118"/>
      <c r="V57" s="103"/>
      <c r="W57" s="44"/>
      <c r="X57" s="44"/>
      <c r="Y57" s="44"/>
      <c r="Z57" s="44"/>
      <c r="AA57" s="44"/>
      <c r="AB57" s="44"/>
      <c r="AC57" s="44"/>
      <c r="AD57" s="44"/>
      <c r="AE57" s="44"/>
      <c r="AF57" s="118"/>
      <c r="AG57" s="103"/>
      <c r="AH57" s="44"/>
      <c r="AI57" s="44"/>
      <c r="AJ57" s="44"/>
      <c r="AK57" s="44"/>
      <c r="AL57" s="44"/>
      <c r="AM57" s="44"/>
      <c r="AN57" s="44"/>
      <c r="AO57" s="44"/>
      <c r="AP57" s="44"/>
      <c r="AQ57" s="118"/>
      <c r="AR57" s="103"/>
      <c r="AS57" s="26"/>
      <c r="AT57" s="26"/>
      <c r="AU57" s="26"/>
      <c r="AV57" s="26"/>
      <c r="AW57" s="26"/>
    </row>
    <row r="58" spans="2:49" x14ac:dyDescent="0.25">
      <c r="B58" s="16"/>
      <c r="C58" s="5" t="s">
        <v>15</v>
      </c>
      <c r="D58" s="6"/>
      <c r="E58" s="6"/>
      <c r="F58" s="35" t="s">
        <v>1</v>
      </c>
      <c r="G58" s="35" t="s">
        <v>73</v>
      </c>
      <c r="H58" s="36">
        <v>1</v>
      </c>
      <c r="I58" s="97">
        <f t="shared" ref="I58" si="128">U58+AF58+AQ58</f>
        <v>0.65186915887850472</v>
      </c>
      <c r="J58" s="97">
        <f t="shared" ref="J58" si="129">V58+AG58+AR58</f>
        <v>0.71728971962616828</v>
      </c>
      <c r="K58" s="38">
        <v>428</v>
      </c>
      <c r="L58" s="37"/>
      <c r="M58" s="37"/>
      <c r="N58" s="37"/>
      <c r="O58" s="37"/>
      <c r="P58" s="37"/>
      <c r="Q58" s="37">
        <v>165</v>
      </c>
      <c r="R58" s="37">
        <v>110</v>
      </c>
      <c r="S58" s="37">
        <v>20</v>
      </c>
      <c r="T58" s="37">
        <v>4</v>
      </c>
      <c r="U58" s="117">
        <f t="shared" ref="U58" si="130">(Q58+R58)/K58</f>
        <v>0.64252336448598135</v>
      </c>
      <c r="V58" s="97">
        <f t="shared" ref="V58" si="131">(Q58+R58+S58+T58)/K58</f>
        <v>0.69859813084112155</v>
      </c>
      <c r="W58" s="37"/>
      <c r="X58" s="37"/>
      <c r="Y58" s="37"/>
      <c r="Z58" s="37"/>
      <c r="AA58" s="37"/>
      <c r="AB58" s="37">
        <v>0</v>
      </c>
      <c r="AC58" s="37">
        <v>0</v>
      </c>
      <c r="AD58" s="37">
        <v>0</v>
      </c>
      <c r="AE58" s="37">
        <v>1</v>
      </c>
      <c r="AF58" s="117">
        <f t="shared" ref="AF58" si="132">(AB58+AC58)/K58</f>
        <v>0</v>
      </c>
      <c r="AG58" s="97">
        <f t="shared" ref="AG58" si="133">(AB58+AC58+AD58+AE58)/K58</f>
        <v>2.3364485981308409E-3</v>
      </c>
      <c r="AH58" s="37"/>
      <c r="AI58" s="37"/>
      <c r="AJ58" s="37"/>
      <c r="AK58" s="37"/>
      <c r="AL58" s="37"/>
      <c r="AM58" s="37">
        <v>0</v>
      </c>
      <c r="AN58" s="37">
        <v>4</v>
      </c>
      <c r="AO58" s="37">
        <v>2</v>
      </c>
      <c r="AP58" s="37">
        <v>1</v>
      </c>
      <c r="AQ58" s="117">
        <f t="shared" ref="AQ58" si="134">(AM58+AN58)/K58</f>
        <v>9.3457943925233638E-3</v>
      </c>
      <c r="AR58" s="97">
        <f t="shared" ref="AR58" si="135">(AM58+AN58+AO58+AP58)/K58</f>
        <v>1.6355140186915886E-2</v>
      </c>
    </row>
    <row r="59" spans="2:49" x14ac:dyDescent="0.25">
      <c r="B59" s="16"/>
      <c r="C59" s="5"/>
      <c r="D59" s="6"/>
      <c r="E59" s="6"/>
      <c r="F59" s="35" t="s">
        <v>32</v>
      </c>
      <c r="G59" s="35" t="s">
        <v>73</v>
      </c>
      <c r="H59" s="36">
        <v>2</v>
      </c>
      <c r="I59" s="97">
        <f t="shared" ref="I59" si="136">U59+AF59+AQ59</f>
        <v>0.62878787878787878</v>
      </c>
      <c r="J59" s="97">
        <f t="shared" ref="J59" si="137">V59+AG59+AR59</f>
        <v>0.63636363636363635</v>
      </c>
      <c r="K59" s="38">
        <v>132</v>
      </c>
      <c r="L59" s="37"/>
      <c r="M59" s="37"/>
      <c r="N59" s="37"/>
      <c r="O59" s="37"/>
      <c r="P59" s="37">
        <v>43</v>
      </c>
      <c r="Q59" s="37">
        <v>29</v>
      </c>
      <c r="R59" s="37">
        <v>5</v>
      </c>
      <c r="S59" s="37">
        <v>1</v>
      </c>
      <c r="T59" s="37">
        <v>0</v>
      </c>
      <c r="U59" s="117">
        <f t="shared" ref="U59" si="138">(P59+Q59+R59)/K59</f>
        <v>0.58333333333333337</v>
      </c>
      <c r="V59" s="97">
        <f t="shared" ref="V59" si="139">(P59+Q59+R59+S59+T59)/K59</f>
        <v>0.59090909090909094</v>
      </c>
      <c r="W59" s="37"/>
      <c r="X59" s="37"/>
      <c r="Y59" s="37"/>
      <c r="Z59" s="37"/>
      <c r="AA59" s="37">
        <v>0</v>
      </c>
      <c r="AB59" s="37">
        <v>4</v>
      </c>
      <c r="AC59" s="37">
        <v>0</v>
      </c>
      <c r="AD59" s="37">
        <v>0</v>
      </c>
      <c r="AE59" s="37">
        <v>0</v>
      </c>
      <c r="AF59" s="117">
        <f t="shared" ref="AF59" si="140">(AA59+AB59+AC59)/K59</f>
        <v>3.0303030303030304E-2</v>
      </c>
      <c r="AG59" s="97">
        <f t="shared" ref="AG59" si="141">(AA59+AB59+AC59+AD59+AE59)/K59</f>
        <v>3.0303030303030304E-2</v>
      </c>
      <c r="AH59" s="37"/>
      <c r="AI59" s="37"/>
      <c r="AJ59" s="37"/>
      <c r="AK59" s="37"/>
      <c r="AL59" s="37">
        <v>1</v>
      </c>
      <c r="AM59" s="37">
        <v>1</v>
      </c>
      <c r="AN59" s="37">
        <v>0</v>
      </c>
      <c r="AO59" s="37">
        <v>0</v>
      </c>
      <c r="AP59" s="37">
        <v>0</v>
      </c>
      <c r="AQ59" s="117">
        <f t="shared" ref="AQ59" si="142">(AL59+AM59+AN59)/K59</f>
        <v>1.5151515151515152E-2</v>
      </c>
      <c r="AR59" s="97">
        <f t="shared" ref="AR59" si="143">(AL59+AM59+AN59+AO59+AP59)/K59</f>
        <v>1.5151515151515152E-2</v>
      </c>
    </row>
    <row r="60" spans="2:49" x14ac:dyDescent="0.25">
      <c r="B60" s="16"/>
      <c r="C60" s="5"/>
      <c r="D60" s="6"/>
      <c r="E60" s="6"/>
      <c r="F60" s="35" t="s">
        <v>2</v>
      </c>
      <c r="G60" s="35" t="s">
        <v>73</v>
      </c>
      <c r="H60" s="36">
        <v>4</v>
      </c>
      <c r="I60" s="96" t="s">
        <v>28</v>
      </c>
      <c r="J60" s="96" t="s">
        <v>28</v>
      </c>
      <c r="K60" s="39" t="s">
        <v>29</v>
      </c>
      <c r="L60" s="40"/>
      <c r="M60" s="40"/>
      <c r="N60" s="40"/>
      <c r="O60" s="40"/>
      <c r="P60" s="40"/>
      <c r="Q60" s="40"/>
      <c r="R60" s="40"/>
      <c r="S60" s="40"/>
      <c r="T60" s="40"/>
      <c r="U60" s="117"/>
      <c r="V60" s="97"/>
      <c r="W60" s="37"/>
      <c r="X60" s="37"/>
      <c r="Y60" s="37"/>
      <c r="Z60" s="37"/>
      <c r="AA60" s="37"/>
      <c r="AB60" s="37"/>
      <c r="AC60" s="37"/>
      <c r="AD60" s="37"/>
      <c r="AE60" s="37"/>
      <c r="AF60" s="117"/>
      <c r="AG60" s="97"/>
      <c r="AH60" s="37"/>
      <c r="AI60" s="37"/>
      <c r="AJ60" s="37"/>
      <c r="AK60" s="37"/>
      <c r="AL60" s="37"/>
      <c r="AM60" s="37"/>
      <c r="AN60" s="37"/>
      <c r="AO60" s="37"/>
      <c r="AP60" s="37"/>
      <c r="AQ60" s="117"/>
      <c r="AR60" s="97"/>
    </row>
    <row r="61" spans="2:49" x14ac:dyDescent="0.25">
      <c r="B61" s="16"/>
      <c r="C61" s="5"/>
      <c r="D61" s="6"/>
      <c r="E61" s="6"/>
      <c r="F61" s="35" t="s">
        <v>4</v>
      </c>
      <c r="G61" s="35" t="s">
        <v>73</v>
      </c>
      <c r="H61" s="36">
        <v>3</v>
      </c>
      <c r="I61" s="96" t="s">
        <v>28</v>
      </c>
      <c r="J61" s="96" t="s">
        <v>28</v>
      </c>
      <c r="K61" s="39" t="s">
        <v>29</v>
      </c>
      <c r="L61" s="40"/>
      <c r="M61" s="40"/>
      <c r="N61" s="40"/>
      <c r="O61" s="40"/>
      <c r="P61" s="40"/>
      <c r="Q61" s="40"/>
      <c r="R61" s="40"/>
      <c r="S61" s="40"/>
      <c r="T61" s="40"/>
      <c r="U61" s="117"/>
      <c r="V61" s="97"/>
      <c r="W61" s="37"/>
      <c r="X61" s="37"/>
      <c r="Y61" s="37"/>
      <c r="Z61" s="37"/>
      <c r="AA61" s="37"/>
      <c r="AB61" s="37"/>
      <c r="AC61" s="37"/>
      <c r="AD61" s="37"/>
      <c r="AE61" s="37"/>
      <c r="AF61" s="117"/>
      <c r="AG61" s="97"/>
      <c r="AH61" s="37"/>
      <c r="AI61" s="37"/>
      <c r="AJ61" s="37"/>
      <c r="AK61" s="37"/>
      <c r="AL61" s="37"/>
      <c r="AM61" s="37"/>
      <c r="AN61" s="37"/>
      <c r="AO61" s="37"/>
      <c r="AP61" s="37"/>
      <c r="AQ61" s="117"/>
      <c r="AR61" s="97"/>
    </row>
    <row r="62" spans="2:49" x14ac:dyDescent="0.25">
      <c r="B62" s="16"/>
      <c r="C62" s="5"/>
      <c r="D62" s="6"/>
      <c r="E62" s="6"/>
      <c r="F62" s="35" t="s">
        <v>5</v>
      </c>
      <c r="G62" s="35" t="s">
        <v>73</v>
      </c>
      <c r="H62" s="36">
        <v>6</v>
      </c>
      <c r="I62" s="96" t="s">
        <v>28</v>
      </c>
      <c r="J62" s="96" t="s">
        <v>28</v>
      </c>
      <c r="K62" s="39" t="s">
        <v>29</v>
      </c>
      <c r="L62" s="40"/>
      <c r="M62" s="40"/>
      <c r="N62" s="40"/>
      <c r="O62" s="40"/>
      <c r="P62" s="40"/>
      <c r="Q62" s="40"/>
      <c r="R62" s="40"/>
      <c r="S62" s="40"/>
      <c r="T62" s="40"/>
      <c r="U62" s="117"/>
      <c r="V62" s="97"/>
      <c r="W62" s="37"/>
      <c r="X62" s="37"/>
      <c r="Y62" s="37"/>
      <c r="Z62" s="37"/>
      <c r="AA62" s="37"/>
      <c r="AB62" s="37"/>
      <c r="AC62" s="37"/>
      <c r="AD62" s="37"/>
      <c r="AE62" s="37"/>
      <c r="AF62" s="117"/>
      <c r="AG62" s="97"/>
      <c r="AH62" s="37"/>
      <c r="AI62" s="37"/>
      <c r="AJ62" s="37"/>
      <c r="AK62" s="37"/>
      <c r="AL62" s="37"/>
      <c r="AM62" s="37"/>
      <c r="AN62" s="37"/>
      <c r="AO62" s="37"/>
      <c r="AP62" s="37"/>
      <c r="AQ62" s="117"/>
      <c r="AR62" s="97"/>
    </row>
    <row r="63" spans="2:49" ht="15.75" thickBot="1" x14ac:dyDescent="0.3">
      <c r="B63" s="16"/>
      <c r="C63" s="8"/>
      <c r="D63" s="8"/>
      <c r="E63" s="8"/>
      <c r="F63" s="44"/>
      <c r="G63" s="44"/>
      <c r="H63" s="42"/>
      <c r="I63" s="98"/>
      <c r="J63" s="98"/>
      <c r="K63" s="43"/>
      <c r="L63" s="44"/>
      <c r="M63" s="44"/>
      <c r="N63" s="44"/>
      <c r="O63" s="44"/>
      <c r="P63" s="44"/>
      <c r="Q63" s="44"/>
      <c r="R63" s="44"/>
      <c r="S63" s="44"/>
      <c r="T63" s="44"/>
      <c r="U63" s="118"/>
      <c r="V63" s="103"/>
      <c r="W63" s="44"/>
      <c r="X63" s="44"/>
      <c r="Y63" s="44"/>
      <c r="Z63" s="44"/>
      <c r="AA63" s="44"/>
      <c r="AB63" s="44"/>
      <c r="AC63" s="44"/>
      <c r="AD63" s="44"/>
      <c r="AE63" s="44"/>
      <c r="AF63" s="118"/>
      <c r="AG63" s="103"/>
      <c r="AH63" s="44"/>
      <c r="AI63" s="44"/>
      <c r="AJ63" s="44"/>
      <c r="AK63" s="44"/>
      <c r="AL63" s="44"/>
      <c r="AM63" s="44"/>
      <c r="AN63" s="44"/>
      <c r="AO63" s="44"/>
      <c r="AP63" s="44"/>
      <c r="AQ63" s="118"/>
      <c r="AR63" s="103"/>
    </row>
    <row r="64" spans="2:49"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37"/>
      <c r="U64" s="117"/>
      <c r="V64" s="97"/>
      <c r="W64" s="37"/>
      <c r="X64" s="37"/>
      <c r="Y64" s="37"/>
      <c r="Z64" s="37"/>
      <c r="AA64" s="37"/>
      <c r="AB64" s="37"/>
      <c r="AC64" s="37"/>
      <c r="AD64" s="37"/>
      <c r="AE64" s="37"/>
      <c r="AF64" s="117"/>
      <c r="AG64" s="97"/>
      <c r="AH64" s="37"/>
      <c r="AI64" s="37"/>
      <c r="AJ64" s="37"/>
      <c r="AK64" s="37"/>
      <c r="AL64" s="37"/>
      <c r="AM64" s="37"/>
      <c r="AN64" s="37"/>
      <c r="AO64" s="37"/>
      <c r="AP64" s="37"/>
      <c r="AQ64" s="117"/>
      <c r="AR64" s="97"/>
    </row>
    <row r="65" spans="2:49" s="10" customFormat="1" ht="15.75" thickBot="1" x14ac:dyDescent="0.3">
      <c r="B65" s="15"/>
      <c r="C65" s="5"/>
      <c r="D65" s="6"/>
      <c r="E65" s="6"/>
      <c r="F65" s="35" t="s">
        <v>32</v>
      </c>
      <c r="G65" s="35" t="s">
        <v>73</v>
      </c>
      <c r="H65" s="36">
        <v>2</v>
      </c>
      <c r="I65" s="96" t="s">
        <v>28</v>
      </c>
      <c r="J65" s="96" t="s">
        <v>28</v>
      </c>
      <c r="K65" s="38" t="s">
        <v>29</v>
      </c>
      <c r="L65" s="37"/>
      <c r="M65" s="37"/>
      <c r="N65" s="37"/>
      <c r="O65" s="37"/>
      <c r="P65" s="37"/>
      <c r="Q65" s="37"/>
      <c r="R65" s="37"/>
      <c r="S65" s="37"/>
      <c r="T65" s="37"/>
      <c r="U65" s="117"/>
      <c r="V65" s="97"/>
      <c r="W65" s="37"/>
      <c r="X65" s="37"/>
      <c r="Y65" s="37"/>
      <c r="Z65" s="37"/>
      <c r="AA65" s="37"/>
      <c r="AB65" s="37"/>
      <c r="AC65" s="37"/>
      <c r="AD65" s="37"/>
      <c r="AE65" s="37"/>
      <c r="AF65" s="117"/>
      <c r="AG65" s="97"/>
      <c r="AH65" s="37"/>
      <c r="AI65" s="37"/>
      <c r="AJ65" s="37"/>
      <c r="AK65" s="37"/>
      <c r="AL65" s="37"/>
      <c r="AM65" s="37"/>
      <c r="AN65" s="37"/>
      <c r="AO65" s="37"/>
      <c r="AP65" s="37"/>
      <c r="AQ65" s="117"/>
      <c r="AR65" s="97"/>
      <c r="AS65" s="17"/>
      <c r="AT65" s="17"/>
      <c r="AU65" s="17"/>
      <c r="AV65" s="17"/>
      <c r="AW65" s="17"/>
    </row>
    <row r="66" spans="2:49" x14ac:dyDescent="0.25">
      <c r="B66" s="16"/>
      <c r="C66" s="5"/>
      <c r="D66" s="6"/>
      <c r="E66" s="6"/>
      <c r="F66" s="35" t="s">
        <v>2</v>
      </c>
      <c r="G66" s="35" t="s">
        <v>73</v>
      </c>
      <c r="H66" s="36">
        <v>4</v>
      </c>
      <c r="I66" s="97">
        <f t="shared" ref="I66" si="144">U66+AF66+AQ66</f>
        <v>0.5847457627118644</v>
      </c>
      <c r="J66" s="97">
        <f>V66+AG66+AR66</f>
        <v>0.6652542372881356</v>
      </c>
      <c r="K66" s="38">
        <v>236</v>
      </c>
      <c r="L66" s="37"/>
      <c r="M66" s="37"/>
      <c r="N66" s="37">
        <v>2</v>
      </c>
      <c r="O66" s="37">
        <v>20</v>
      </c>
      <c r="P66" s="37">
        <v>29</v>
      </c>
      <c r="Q66" s="37">
        <v>42</v>
      </c>
      <c r="R66" s="37">
        <v>19</v>
      </c>
      <c r="S66" s="37">
        <v>6</v>
      </c>
      <c r="T66" s="37">
        <v>2</v>
      </c>
      <c r="U66" s="117">
        <f t="shared" ref="U66" si="145">(N66+O66+P66+Q66+R66) /K66</f>
        <v>0.47457627118644069</v>
      </c>
      <c r="V66" s="97">
        <f t="shared" ref="V66" si="146">(N66+O66+P66+Q66+R66+S66+T66)/K66</f>
        <v>0.50847457627118642</v>
      </c>
      <c r="W66" s="37"/>
      <c r="X66" s="37"/>
      <c r="Y66" s="37">
        <v>0</v>
      </c>
      <c r="Z66" s="37">
        <v>0</v>
      </c>
      <c r="AA66" s="37">
        <v>3</v>
      </c>
      <c r="AB66" s="37">
        <v>3</v>
      </c>
      <c r="AC66" s="37">
        <v>8</v>
      </c>
      <c r="AD66" s="37">
        <v>6</v>
      </c>
      <c r="AE66" s="37">
        <v>1</v>
      </c>
      <c r="AF66" s="117">
        <f t="shared" ref="AF66" si="147">(Y66+Z66+AA66+AB66+AC66) /K66</f>
        <v>5.9322033898305086E-2</v>
      </c>
      <c r="AG66" s="97">
        <f t="shared" ref="AG66" si="148">(Y66+Z66+AA66+AB66+AC66+AD66+AE66)/K66</f>
        <v>8.8983050847457626E-2</v>
      </c>
      <c r="AH66" s="37"/>
      <c r="AI66" s="37"/>
      <c r="AJ66" s="37">
        <v>0</v>
      </c>
      <c r="AK66" s="37">
        <v>4</v>
      </c>
      <c r="AL66" s="37">
        <v>3</v>
      </c>
      <c r="AM66" s="37">
        <v>2</v>
      </c>
      <c r="AN66" s="37">
        <v>3</v>
      </c>
      <c r="AO66" s="37">
        <v>4</v>
      </c>
      <c r="AP66" s="37">
        <v>0</v>
      </c>
      <c r="AQ66" s="117">
        <f t="shared" ref="AQ66" si="149">(AJ66+AK66+AL66+AM66+AN66) /K66</f>
        <v>5.0847457627118647E-2</v>
      </c>
      <c r="AR66" s="97">
        <f t="shared" ref="AR66" si="150">(AJ66+AK66+AL66+AM66+AN66+AO66+AP66)/K66</f>
        <v>6.7796610169491525E-2</v>
      </c>
    </row>
    <row r="67" spans="2:49" x14ac:dyDescent="0.25">
      <c r="B67" s="16"/>
      <c r="C67" s="5"/>
      <c r="D67" s="6"/>
      <c r="E67" s="6"/>
      <c r="F67" s="35" t="s">
        <v>4</v>
      </c>
      <c r="G67" s="35" t="s">
        <v>73</v>
      </c>
      <c r="H67" s="36">
        <v>3</v>
      </c>
      <c r="I67" s="96" t="s">
        <v>28</v>
      </c>
      <c r="J67" s="96" t="s">
        <v>28</v>
      </c>
      <c r="K67" s="39" t="s">
        <v>29</v>
      </c>
      <c r="L67" s="40"/>
      <c r="M67" s="40"/>
      <c r="N67" s="40"/>
      <c r="O67" s="40"/>
      <c r="P67" s="40"/>
      <c r="Q67" s="40"/>
      <c r="R67" s="40"/>
      <c r="S67" s="40"/>
      <c r="T67" s="40"/>
      <c r="U67" s="117"/>
      <c r="V67" s="97"/>
      <c r="W67" s="37"/>
      <c r="X67" s="37"/>
      <c r="Y67" s="37"/>
      <c r="Z67" s="37"/>
      <c r="AA67" s="37"/>
      <c r="AB67" s="37"/>
      <c r="AC67" s="37"/>
      <c r="AD67" s="37"/>
      <c r="AE67" s="37"/>
      <c r="AF67" s="117"/>
      <c r="AG67" s="97"/>
      <c r="AH67" s="37"/>
      <c r="AI67" s="37"/>
      <c r="AJ67" s="37"/>
      <c r="AK67" s="37"/>
      <c r="AL67" s="37"/>
      <c r="AM67" s="37"/>
      <c r="AN67" s="37"/>
      <c r="AO67" s="37"/>
      <c r="AP67" s="37"/>
      <c r="AQ67" s="117"/>
      <c r="AR67" s="97"/>
    </row>
    <row r="68" spans="2:49" x14ac:dyDescent="0.25">
      <c r="B68" s="16"/>
      <c r="C68" s="5"/>
      <c r="D68" s="6"/>
      <c r="E68" s="6"/>
      <c r="F68" s="35" t="s">
        <v>5</v>
      </c>
      <c r="G68" s="35" t="s">
        <v>73</v>
      </c>
      <c r="H68" s="36">
        <v>6</v>
      </c>
      <c r="I68" s="96" t="s">
        <v>28</v>
      </c>
      <c r="J68" s="96" t="s">
        <v>28</v>
      </c>
      <c r="K68" s="39" t="s">
        <v>29</v>
      </c>
      <c r="L68" s="40"/>
      <c r="M68" s="40"/>
      <c r="N68" s="40"/>
      <c r="O68" s="40"/>
      <c r="P68" s="40"/>
      <c r="Q68" s="40"/>
      <c r="R68" s="40"/>
      <c r="S68" s="40"/>
      <c r="T68" s="40"/>
      <c r="U68" s="117"/>
      <c r="V68" s="97"/>
      <c r="W68" s="37"/>
      <c r="X68" s="37"/>
      <c r="Y68" s="37"/>
      <c r="Z68" s="37"/>
      <c r="AA68" s="37"/>
      <c r="AB68" s="37"/>
      <c r="AC68" s="37"/>
      <c r="AD68" s="37"/>
      <c r="AE68" s="37"/>
      <c r="AF68" s="117"/>
      <c r="AG68" s="97"/>
      <c r="AH68" s="37"/>
      <c r="AI68" s="37"/>
      <c r="AJ68" s="37"/>
      <c r="AK68" s="37"/>
      <c r="AL68" s="37"/>
      <c r="AM68" s="37"/>
      <c r="AN68" s="37"/>
      <c r="AO68" s="37"/>
      <c r="AP68" s="37"/>
      <c r="AQ68" s="117"/>
      <c r="AR68" s="97"/>
    </row>
    <row r="69" spans="2:49" s="10" customFormat="1" ht="15.75" thickBot="1" x14ac:dyDescent="0.3">
      <c r="B69" s="15"/>
      <c r="C69" s="8"/>
      <c r="D69" s="9"/>
      <c r="E69" s="9"/>
      <c r="F69" s="44"/>
      <c r="G69" s="44"/>
      <c r="H69" s="42"/>
      <c r="I69" s="98"/>
      <c r="J69" s="98"/>
      <c r="K69" s="43"/>
      <c r="L69" s="44"/>
      <c r="M69" s="44"/>
      <c r="N69" s="44"/>
      <c r="O69" s="44"/>
      <c r="P69" s="44"/>
      <c r="Q69" s="44"/>
      <c r="R69" s="44"/>
      <c r="S69" s="44"/>
      <c r="T69" s="44"/>
      <c r="U69" s="118"/>
      <c r="V69" s="103"/>
      <c r="W69" s="44"/>
      <c r="X69" s="44"/>
      <c r="Y69" s="44"/>
      <c r="Z69" s="44"/>
      <c r="AA69" s="44"/>
      <c r="AB69" s="44"/>
      <c r="AC69" s="44"/>
      <c r="AD69" s="44"/>
      <c r="AE69" s="44"/>
      <c r="AF69" s="118"/>
      <c r="AG69" s="103"/>
      <c r="AH69" s="44"/>
      <c r="AI69" s="44"/>
      <c r="AJ69" s="44"/>
      <c r="AK69" s="44"/>
      <c r="AL69" s="44"/>
      <c r="AM69" s="44"/>
      <c r="AN69" s="44"/>
      <c r="AO69" s="44"/>
      <c r="AP69" s="44"/>
      <c r="AQ69" s="118"/>
      <c r="AR69" s="103"/>
      <c r="AS69" s="17"/>
      <c r="AT69" s="17"/>
      <c r="AU69" s="17"/>
      <c r="AV69" s="17"/>
      <c r="AW69" s="17"/>
    </row>
    <row r="70" spans="2:49" x14ac:dyDescent="0.25">
      <c r="B70" s="16"/>
      <c r="C70" s="5" t="s">
        <v>16</v>
      </c>
      <c r="D70" s="6"/>
      <c r="E70" s="6"/>
      <c r="F70" s="35" t="s">
        <v>1</v>
      </c>
      <c r="G70" s="35" t="s">
        <v>73</v>
      </c>
      <c r="H70" s="36">
        <v>1</v>
      </c>
      <c r="I70" s="97">
        <f t="shared" ref="I70" si="151">U70+AF70+AQ70</f>
        <v>0.81415929203539816</v>
      </c>
      <c r="J70" s="97">
        <f t="shared" ref="J70" si="152">V70+AG70+AR70</f>
        <v>0.84218289085545717</v>
      </c>
      <c r="K70" s="38">
        <v>678</v>
      </c>
      <c r="L70" s="37"/>
      <c r="M70" s="37"/>
      <c r="N70" s="37"/>
      <c r="O70" s="37"/>
      <c r="P70" s="37"/>
      <c r="Q70" s="37">
        <v>379</v>
      </c>
      <c r="R70" s="37">
        <v>166</v>
      </c>
      <c r="S70" s="37">
        <v>11</v>
      </c>
      <c r="T70" s="37">
        <v>1</v>
      </c>
      <c r="U70" s="117">
        <f t="shared" ref="U70" si="153">(Q70+R70)/K70</f>
        <v>0.80383480825958697</v>
      </c>
      <c r="V70" s="97">
        <f t="shared" ref="V70" si="154">(Q70+R70+S70+T70)/K70</f>
        <v>0.82153392330383479</v>
      </c>
      <c r="W70" s="37"/>
      <c r="X70" s="37"/>
      <c r="Y70" s="37"/>
      <c r="Z70" s="37"/>
      <c r="AA70" s="37"/>
      <c r="AB70" s="37">
        <v>0</v>
      </c>
      <c r="AC70" s="37">
        <v>4</v>
      </c>
      <c r="AD70" s="37">
        <v>0</v>
      </c>
      <c r="AE70" s="37">
        <v>0</v>
      </c>
      <c r="AF70" s="117">
        <f t="shared" ref="AF70" si="155">(AB70+AC70)/K70</f>
        <v>5.8997050147492625E-3</v>
      </c>
      <c r="AG70" s="97">
        <f t="shared" ref="AG70" si="156">(AB70+AC70+AD70+AE70)/K70</f>
        <v>5.8997050147492625E-3</v>
      </c>
      <c r="AH70" s="37"/>
      <c r="AI70" s="37"/>
      <c r="AJ70" s="37"/>
      <c r="AK70" s="37"/>
      <c r="AL70" s="37"/>
      <c r="AM70" s="37">
        <v>2</v>
      </c>
      <c r="AN70" s="37">
        <v>1</v>
      </c>
      <c r="AO70" s="37">
        <v>5</v>
      </c>
      <c r="AP70" s="37">
        <v>2</v>
      </c>
      <c r="AQ70" s="117">
        <f t="shared" ref="AQ70" si="157">(AM70+AN70)/K70</f>
        <v>4.4247787610619468E-3</v>
      </c>
      <c r="AR70" s="97">
        <f t="shared" ref="AR70" si="158">(AM70+AN70+AO70+AP70)/K70</f>
        <v>1.4749262536873156E-2</v>
      </c>
    </row>
    <row r="71" spans="2:49" x14ac:dyDescent="0.25">
      <c r="B71" s="16"/>
      <c r="C71" s="5"/>
      <c r="D71" s="6"/>
      <c r="E71" s="6"/>
      <c r="F71" s="35" t="s">
        <v>32</v>
      </c>
      <c r="G71" s="35" t="s">
        <v>73</v>
      </c>
      <c r="H71" s="36">
        <v>2</v>
      </c>
      <c r="I71" s="97">
        <f t="shared" ref="I71" si="159">U71+AF71+AQ71</f>
        <v>0.71241830065359479</v>
      </c>
      <c r="J71" s="97">
        <f t="shared" ref="J71" si="160">V71+AG71+AR71</f>
        <v>0.75816993464052285</v>
      </c>
      <c r="K71" s="38">
        <v>459</v>
      </c>
      <c r="L71" s="37"/>
      <c r="M71" s="37"/>
      <c r="N71" s="37"/>
      <c r="O71" s="37"/>
      <c r="P71" s="37">
        <v>21</v>
      </c>
      <c r="Q71" s="37">
        <v>236</v>
      </c>
      <c r="R71" s="37">
        <v>29</v>
      </c>
      <c r="S71" s="37">
        <v>9</v>
      </c>
      <c r="T71" s="37">
        <v>3</v>
      </c>
      <c r="U71" s="117">
        <f t="shared" ref="U71" si="161">(P71+Q71+R71)/K71</f>
        <v>0.62309368191721137</v>
      </c>
      <c r="V71" s="97">
        <f t="shared" ref="V71" si="162">(P71+Q71+R71+S71+T71)/K71</f>
        <v>0.64923747276688448</v>
      </c>
      <c r="W71" s="37"/>
      <c r="X71" s="37"/>
      <c r="Y71" s="37"/>
      <c r="Z71" s="37"/>
      <c r="AA71" s="37">
        <v>0</v>
      </c>
      <c r="AB71" s="37">
        <v>14</v>
      </c>
      <c r="AC71" s="37">
        <v>17</v>
      </c>
      <c r="AD71" s="37">
        <v>4</v>
      </c>
      <c r="AE71" s="37">
        <v>1</v>
      </c>
      <c r="AF71" s="117">
        <f t="shared" ref="AF71" si="163">(AA71+AB71+AC71)/K71</f>
        <v>6.7538126361655779E-2</v>
      </c>
      <c r="AG71" s="97">
        <f t="shared" ref="AG71" si="164">(AA71+AB71+AC71+AD71+AE71)/K71</f>
        <v>7.8431372549019607E-2</v>
      </c>
      <c r="AH71" s="37"/>
      <c r="AI71" s="37"/>
      <c r="AJ71" s="37"/>
      <c r="AK71" s="37"/>
      <c r="AL71" s="37">
        <v>4</v>
      </c>
      <c r="AM71" s="37">
        <v>3</v>
      </c>
      <c r="AN71" s="37">
        <v>3</v>
      </c>
      <c r="AO71" s="37">
        <v>1</v>
      </c>
      <c r="AP71" s="37">
        <v>3</v>
      </c>
      <c r="AQ71" s="117">
        <f t="shared" ref="AQ71" si="165">(AL71+AM71+AN71)/K71</f>
        <v>2.178649237472767E-2</v>
      </c>
      <c r="AR71" s="97">
        <f t="shared" ref="AR71" si="166">(AL71+AM71+AN71+AO71+AP71)/K71</f>
        <v>3.0501089324618737E-2</v>
      </c>
    </row>
    <row r="72" spans="2:49" x14ac:dyDescent="0.25">
      <c r="B72" s="16"/>
      <c r="C72" s="5"/>
      <c r="D72" s="6"/>
      <c r="E72" s="6"/>
      <c r="F72" s="35" t="s">
        <v>2</v>
      </c>
      <c r="G72" s="35" t="s">
        <v>73</v>
      </c>
      <c r="H72" s="36">
        <v>4</v>
      </c>
      <c r="I72" s="97">
        <f t="shared" ref="I72" si="167">U72+AF72+AQ72</f>
        <v>0.92727272727272725</v>
      </c>
      <c r="J72" s="97">
        <f>V72+AG72+AR72</f>
        <v>0.96363636363636362</v>
      </c>
      <c r="K72" s="38">
        <v>55</v>
      </c>
      <c r="L72" s="37"/>
      <c r="M72" s="37"/>
      <c r="N72" s="37">
        <v>0</v>
      </c>
      <c r="O72" s="37">
        <v>33</v>
      </c>
      <c r="P72" s="37">
        <v>1</v>
      </c>
      <c r="Q72" s="37">
        <v>14</v>
      </c>
      <c r="R72" s="37">
        <v>3</v>
      </c>
      <c r="S72" s="37">
        <v>2</v>
      </c>
      <c r="T72" s="37">
        <v>0</v>
      </c>
      <c r="U72" s="117">
        <f t="shared" ref="U72" si="168">(N72+O72+P72+Q72+R72) /K72</f>
        <v>0.92727272727272725</v>
      </c>
      <c r="V72" s="97">
        <f t="shared" ref="V72" si="169">(N72+O72+P72+Q72+R72+S72+T72)/K72</f>
        <v>0.96363636363636362</v>
      </c>
      <c r="W72" s="37"/>
      <c r="X72" s="37"/>
      <c r="Y72" s="37">
        <v>0</v>
      </c>
      <c r="Z72" s="37">
        <v>0</v>
      </c>
      <c r="AA72" s="37">
        <v>0</v>
      </c>
      <c r="AB72" s="37">
        <v>0</v>
      </c>
      <c r="AC72" s="37">
        <v>0</v>
      </c>
      <c r="AD72" s="37">
        <v>0</v>
      </c>
      <c r="AE72" s="37">
        <v>0</v>
      </c>
      <c r="AF72" s="117">
        <f t="shared" ref="AF72" si="170">(Y72+Z72+AA72+AB72+AC72) /K72</f>
        <v>0</v>
      </c>
      <c r="AG72" s="97">
        <f t="shared" ref="AG72" si="171">(Y72+Z72+AA72+AB72+AC72+AD72+AE72)/K72</f>
        <v>0</v>
      </c>
      <c r="AH72" s="37"/>
      <c r="AI72" s="37"/>
      <c r="AJ72" s="37">
        <v>0</v>
      </c>
      <c r="AK72" s="37">
        <v>0</v>
      </c>
      <c r="AL72" s="37">
        <v>0</v>
      </c>
      <c r="AM72" s="37">
        <v>0</v>
      </c>
      <c r="AN72" s="37">
        <v>0</v>
      </c>
      <c r="AO72" s="37">
        <v>0</v>
      </c>
      <c r="AP72" s="37">
        <v>0</v>
      </c>
      <c r="AQ72" s="117">
        <f t="shared" ref="AQ72" si="172">(AJ72+AK72+AL72+AM72+AN72) /K72</f>
        <v>0</v>
      </c>
      <c r="AR72" s="97">
        <f t="shared" ref="AR72" si="173">(AJ72+AK72+AL72+AM72+AN72+AO72+AP72)/K72</f>
        <v>0</v>
      </c>
    </row>
    <row r="73" spans="2:49" x14ac:dyDescent="0.25">
      <c r="B73" s="16"/>
      <c r="C73" s="5"/>
      <c r="D73" s="6"/>
      <c r="E73" s="6"/>
      <c r="F73" s="35" t="s">
        <v>4</v>
      </c>
      <c r="G73" s="35" t="s">
        <v>73</v>
      </c>
      <c r="H73" s="36">
        <v>3</v>
      </c>
      <c r="I73" s="96" t="s">
        <v>28</v>
      </c>
      <c r="J73" s="96" t="s">
        <v>28</v>
      </c>
      <c r="K73" s="39" t="s">
        <v>29</v>
      </c>
      <c r="L73" s="40"/>
      <c r="M73" s="40"/>
      <c r="N73" s="40"/>
      <c r="O73" s="40"/>
      <c r="P73" s="40"/>
      <c r="Q73" s="40"/>
      <c r="R73" s="40"/>
      <c r="S73" s="40"/>
      <c r="T73" s="40"/>
      <c r="U73" s="117"/>
      <c r="V73" s="97"/>
      <c r="W73" s="37"/>
      <c r="X73" s="37"/>
      <c r="Y73" s="37"/>
      <c r="Z73" s="37"/>
      <c r="AA73" s="37"/>
      <c r="AB73" s="37"/>
      <c r="AC73" s="37"/>
      <c r="AD73" s="37"/>
      <c r="AE73" s="37"/>
      <c r="AF73" s="117"/>
      <c r="AG73" s="97"/>
      <c r="AH73" s="37"/>
      <c r="AI73" s="37"/>
      <c r="AJ73" s="37"/>
      <c r="AK73" s="37"/>
      <c r="AL73" s="37"/>
      <c r="AM73" s="37"/>
      <c r="AN73" s="37"/>
      <c r="AO73" s="37"/>
      <c r="AP73" s="37"/>
      <c r="AQ73" s="117"/>
      <c r="AR73" s="97"/>
    </row>
    <row r="74" spans="2:49" x14ac:dyDescent="0.25">
      <c r="B74" s="16"/>
      <c r="C74" s="5"/>
      <c r="D74" s="6"/>
      <c r="E74" s="6"/>
      <c r="F74" s="35" t="s">
        <v>5</v>
      </c>
      <c r="G74" s="35" t="s">
        <v>73</v>
      </c>
      <c r="H74" s="36">
        <v>6</v>
      </c>
      <c r="I74" s="96" t="s">
        <v>28</v>
      </c>
      <c r="J74" s="96" t="s">
        <v>28</v>
      </c>
      <c r="K74" s="39" t="s">
        <v>29</v>
      </c>
      <c r="L74" s="40"/>
      <c r="M74" s="40"/>
      <c r="N74" s="40"/>
      <c r="O74" s="40"/>
      <c r="P74" s="40"/>
      <c r="Q74" s="40"/>
      <c r="R74" s="40"/>
      <c r="S74" s="40"/>
      <c r="T74" s="40"/>
      <c r="U74" s="117"/>
      <c r="V74" s="97"/>
      <c r="W74" s="37"/>
      <c r="X74" s="37"/>
      <c r="Y74" s="37"/>
      <c r="Z74" s="37"/>
      <c r="AA74" s="37"/>
      <c r="AB74" s="37"/>
      <c r="AC74" s="37"/>
      <c r="AD74" s="37"/>
      <c r="AE74" s="37"/>
      <c r="AF74" s="117"/>
      <c r="AG74" s="97"/>
      <c r="AH74" s="37"/>
      <c r="AI74" s="37"/>
      <c r="AJ74" s="37"/>
      <c r="AK74" s="37"/>
      <c r="AL74" s="37"/>
      <c r="AM74" s="37"/>
      <c r="AN74" s="37"/>
      <c r="AO74" s="37"/>
      <c r="AP74" s="37"/>
      <c r="AQ74" s="117"/>
      <c r="AR74" s="97"/>
    </row>
    <row r="75" spans="2:49" s="10" customFormat="1" ht="15.75" thickBot="1" x14ac:dyDescent="0.3">
      <c r="B75" s="15"/>
      <c r="C75" s="8"/>
      <c r="D75" s="8"/>
      <c r="E75" s="8"/>
      <c r="F75" s="44"/>
      <c r="G75" s="44"/>
      <c r="H75" s="42"/>
      <c r="I75" s="98"/>
      <c r="J75" s="98"/>
      <c r="K75" s="43"/>
      <c r="L75" s="44"/>
      <c r="M75" s="44"/>
      <c r="N75" s="44"/>
      <c r="O75" s="44"/>
      <c r="P75" s="44"/>
      <c r="Q75" s="44"/>
      <c r="R75" s="44"/>
      <c r="S75" s="44"/>
      <c r="T75" s="44"/>
      <c r="U75" s="118"/>
      <c r="V75" s="103"/>
      <c r="W75" s="44"/>
      <c r="X75" s="44"/>
      <c r="Y75" s="44"/>
      <c r="Z75" s="44"/>
      <c r="AA75" s="44"/>
      <c r="AB75" s="44"/>
      <c r="AC75" s="44"/>
      <c r="AD75" s="44"/>
      <c r="AE75" s="44"/>
      <c r="AF75" s="118"/>
      <c r="AG75" s="103"/>
      <c r="AH75" s="44"/>
      <c r="AI75" s="44"/>
      <c r="AJ75" s="44"/>
      <c r="AK75" s="44"/>
      <c r="AL75" s="44"/>
      <c r="AM75" s="44"/>
      <c r="AN75" s="44"/>
      <c r="AO75" s="44"/>
      <c r="AP75" s="44"/>
      <c r="AQ75" s="118"/>
      <c r="AR75" s="103"/>
      <c r="AS75" s="17"/>
      <c r="AT75" s="17"/>
      <c r="AU75" s="17"/>
      <c r="AV75" s="17"/>
      <c r="AW75" s="17"/>
    </row>
    <row r="76" spans="2:49" x14ac:dyDescent="0.25">
      <c r="B76" s="16"/>
      <c r="C76" s="5" t="s">
        <v>17</v>
      </c>
      <c r="D76" s="6"/>
      <c r="E76" s="6"/>
      <c r="F76" s="35" t="s">
        <v>1</v>
      </c>
      <c r="G76" s="35" t="s">
        <v>73</v>
      </c>
      <c r="H76" s="36">
        <v>1</v>
      </c>
      <c r="I76" s="97">
        <f t="shared" ref="I76" si="174">U76+AF76+AQ76</f>
        <v>0.57446808510638303</v>
      </c>
      <c r="J76" s="97">
        <f t="shared" ref="J76" si="175">V76+AG76+AR76</f>
        <v>0.60182370820668685</v>
      </c>
      <c r="K76" s="38">
        <v>329</v>
      </c>
      <c r="L76" s="37"/>
      <c r="M76" s="37"/>
      <c r="N76" s="37"/>
      <c r="O76" s="37"/>
      <c r="P76" s="37"/>
      <c r="Q76" s="37">
        <v>154</v>
      </c>
      <c r="R76" s="37">
        <v>27</v>
      </c>
      <c r="S76" s="37">
        <v>2</v>
      </c>
      <c r="T76" s="37">
        <v>0</v>
      </c>
      <c r="U76" s="117">
        <f t="shared" ref="U76" si="176">(Q76+R76)/K76</f>
        <v>0.55015197568389063</v>
      </c>
      <c r="V76" s="97">
        <f t="shared" ref="V76" si="177">(Q76+R76+S76+T76)/K76</f>
        <v>0.55623100303951367</v>
      </c>
      <c r="W76" s="37"/>
      <c r="X76" s="37"/>
      <c r="Y76" s="37"/>
      <c r="Z76" s="37"/>
      <c r="AA76" s="37"/>
      <c r="AB76" s="37">
        <v>0</v>
      </c>
      <c r="AC76" s="37">
        <v>1</v>
      </c>
      <c r="AD76" s="37">
        <v>0</v>
      </c>
      <c r="AE76" s="37">
        <v>0</v>
      </c>
      <c r="AF76" s="117">
        <f t="shared" ref="AF76" si="178">(AB76+AC76)/K76</f>
        <v>3.0395136778115501E-3</v>
      </c>
      <c r="AG76" s="97">
        <f t="shared" ref="AG76" si="179">(AB76+AC76+AD76+AE76)/K76</f>
        <v>3.0395136778115501E-3</v>
      </c>
      <c r="AH76" s="37"/>
      <c r="AI76" s="37"/>
      <c r="AJ76" s="37"/>
      <c r="AK76" s="37"/>
      <c r="AL76" s="37"/>
      <c r="AM76" s="37">
        <v>2</v>
      </c>
      <c r="AN76" s="37">
        <v>5</v>
      </c>
      <c r="AO76" s="37">
        <v>3</v>
      </c>
      <c r="AP76" s="37">
        <v>4</v>
      </c>
      <c r="AQ76" s="117">
        <f t="shared" ref="AQ76" si="180">(AM76+AN76)/K76</f>
        <v>2.1276595744680851E-2</v>
      </c>
      <c r="AR76" s="97">
        <f t="shared" ref="AR76" si="181">(AM76+AN76+AO76+AP76)/K76</f>
        <v>4.2553191489361701E-2</v>
      </c>
    </row>
    <row r="77" spans="2:49" x14ac:dyDescent="0.25">
      <c r="B77" s="16"/>
      <c r="C77" s="5"/>
      <c r="D77" s="6"/>
      <c r="E77" s="6"/>
      <c r="F77" s="35" t="s">
        <v>32</v>
      </c>
      <c r="G77" s="35" t="s">
        <v>73</v>
      </c>
      <c r="H77" s="36">
        <v>2</v>
      </c>
      <c r="I77" s="97">
        <f t="shared" ref="I77" si="182">U77+AF77+AQ77</f>
        <v>0.40826549780839072</v>
      </c>
      <c r="J77" s="97">
        <f t="shared" ref="J77" si="183">V77+AG77+AR77</f>
        <v>0.504070131496556</v>
      </c>
      <c r="K77" s="39">
        <v>1597</v>
      </c>
      <c r="L77" s="37"/>
      <c r="M77" s="37"/>
      <c r="N77" s="37"/>
      <c r="O77" s="37"/>
      <c r="P77" s="37">
        <v>38</v>
      </c>
      <c r="Q77" s="37">
        <v>390</v>
      </c>
      <c r="R77" s="37">
        <v>180</v>
      </c>
      <c r="S77" s="37">
        <v>41</v>
      </c>
      <c r="T77" s="37">
        <v>27</v>
      </c>
      <c r="U77" s="117">
        <f t="shared" ref="U77" si="184">(P77+Q77+R77)/K77</f>
        <v>0.38071383844708828</v>
      </c>
      <c r="V77" s="97">
        <f t="shared" ref="V77" si="185">(P77+Q77+R77+S77+T77)/K77</f>
        <v>0.4232936756418284</v>
      </c>
      <c r="W77" s="37"/>
      <c r="X77" s="37"/>
      <c r="Y77" s="37"/>
      <c r="Z77" s="37"/>
      <c r="AA77" s="37">
        <v>0</v>
      </c>
      <c r="AB77" s="37">
        <v>0</v>
      </c>
      <c r="AC77" s="37">
        <v>2</v>
      </c>
      <c r="AD77" s="37">
        <v>7</v>
      </c>
      <c r="AE77" s="37">
        <v>5</v>
      </c>
      <c r="AF77" s="117">
        <f t="shared" ref="AF77" si="186">(AA77+AB77+AC77)/K77</f>
        <v>1.2523481527864746E-3</v>
      </c>
      <c r="AG77" s="97">
        <f t="shared" ref="AG77" si="187">(AA77+AB77+AC77+AD77+AE77)/K77</f>
        <v>8.7664370695053218E-3</v>
      </c>
      <c r="AH77" s="37"/>
      <c r="AI77" s="37"/>
      <c r="AJ77" s="37"/>
      <c r="AK77" s="37"/>
      <c r="AL77" s="37">
        <v>2</v>
      </c>
      <c r="AM77" s="37">
        <v>16</v>
      </c>
      <c r="AN77" s="37">
        <v>24</v>
      </c>
      <c r="AO77" s="37">
        <v>22</v>
      </c>
      <c r="AP77" s="37">
        <v>51</v>
      </c>
      <c r="AQ77" s="117">
        <f t="shared" ref="AQ77" si="188">(AL77+AM77+AN77)/K77</f>
        <v>2.6299311208515967E-2</v>
      </c>
      <c r="AR77" s="97">
        <f t="shared" ref="AR77" si="189">(AL77+AM77+AN77+AO77+AP77)/K77</f>
        <v>7.2010018785222285E-2</v>
      </c>
    </row>
    <row r="78" spans="2:49" x14ac:dyDescent="0.25">
      <c r="B78" s="16"/>
      <c r="C78" s="5"/>
      <c r="D78" s="6"/>
      <c r="E78" s="6"/>
      <c r="F78" s="35" t="s">
        <v>2</v>
      </c>
      <c r="G78" s="35" t="s">
        <v>73</v>
      </c>
      <c r="H78" s="36">
        <v>4</v>
      </c>
      <c r="I78" s="97">
        <f t="shared" ref="I78" si="190">U78+AF78+AQ78</f>
        <v>0.58181818181818179</v>
      </c>
      <c r="J78" s="97">
        <f>V78+AG78+AR78</f>
        <v>0.58181818181818179</v>
      </c>
      <c r="K78" s="38">
        <v>55</v>
      </c>
      <c r="L78" s="37"/>
      <c r="M78" s="37"/>
      <c r="N78" s="37">
        <v>0</v>
      </c>
      <c r="O78" s="37">
        <v>13</v>
      </c>
      <c r="P78" s="37">
        <v>4</v>
      </c>
      <c r="Q78" s="37">
        <v>6</v>
      </c>
      <c r="R78" s="37">
        <v>2</v>
      </c>
      <c r="S78" s="37">
        <v>0</v>
      </c>
      <c r="T78" s="37">
        <v>0</v>
      </c>
      <c r="U78" s="117">
        <f t="shared" ref="U78" si="191">(N78+O78+P78+Q78+R78) /K78</f>
        <v>0.45454545454545453</v>
      </c>
      <c r="V78" s="97">
        <f t="shared" ref="V78" si="192">(N78+O78+P78+Q78+R78+S78+T78)/K78</f>
        <v>0.45454545454545453</v>
      </c>
      <c r="W78" s="37"/>
      <c r="X78" s="37"/>
      <c r="Y78" s="37">
        <v>0</v>
      </c>
      <c r="Z78" s="37">
        <v>0</v>
      </c>
      <c r="AA78" s="37">
        <v>0</v>
      </c>
      <c r="AB78" s="37">
        <v>0</v>
      </c>
      <c r="AC78" s="37">
        <v>0</v>
      </c>
      <c r="AD78" s="37">
        <v>0</v>
      </c>
      <c r="AE78" s="37">
        <v>0</v>
      </c>
      <c r="AF78" s="117">
        <f t="shared" ref="AF78" si="193">(Y78+Z78+AA78+AB78+AC78) /K78</f>
        <v>0</v>
      </c>
      <c r="AG78" s="97">
        <f t="shared" ref="AG78" si="194">(Y78+Z78+AA78+AB78+AC78+AD78+AE78)/K78</f>
        <v>0</v>
      </c>
      <c r="AH78" s="37"/>
      <c r="AI78" s="37"/>
      <c r="AJ78" s="37">
        <v>1</v>
      </c>
      <c r="AK78" s="37">
        <v>2</v>
      </c>
      <c r="AL78" s="37">
        <v>1</v>
      </c>
      <c r="AM78" s="37">
        <v>2</v>
      </c>
      <c r="AN78" s="37">
        <v>1</v>
      </c>
      <c r="AO78" s="37">
        <v>0</v>
      </c>
      <c r="AP78" s="37">
        <v>0</v>
      </c>
      <c r="AQ78" s="117">
        <f t="shared" ref="AQ78" si="195">(AJ78+AK78+AL78+AM78+AN78) /K78</f>
        <v>0.12727272727272726</v>
      </c>
      <c r="AR78" s="97">
        <f t="shared" ref="AR78" si="196">(AJ78+AK78+AL78+AM78+AN78+AO78+AP78)/K78</f>
        <v>0.12727272727272726</v>
      </c>
    </row>
    <row r="79" spans="2:49" x14ac:dyDescent="0.25">
      <c r="B79" s="16"/>
      <c r="C79" s="5"/>
      <c r="D79" s="6"/>
      <c r="E79" s="6"/>
      <c r="F79" s="35" t="s">
        <v>4</v>
      </c>
      <c r="G79" s="35" t="s">
        <v>73</v>
      </c>
      <c r="H79" s="36">
        <v>3</v>
      </c>
      <c r="I79" s="96" t="s">
        <v>28</v>
      </c>
      <c r="J79" s="96" t="s">
        <v>28</v>
      </c>
      <c r="K79" s="39" t="s">
        <v>29</v>
      </c>
      <c r="L79" s="40"/>
      <c r="M79" s="40"/>
      <c r="N79" s="40"/>
      <c r="O79" s="40"/>
      <c r="P79" s="40"/>
      <c r="Q79" s="40"/>
      <c r="R79" s="40"/>
      <c r="S79" s="40"/>
      <c r="T79" s="40"/>
      <c r="U79" s="117"/>
      <c r="V79" s="97"/>
      <c r="W79" s="37"/>
      <c r="X79" s="37"/>
      <c r="Y79" s="37"/>
      <c r="Z79" s="37"/>
      <c r="AA79" s="37"/>
      <c r="AB79" s="37"/>
      <c r="AC79" s="37"/>
      <c r="AD79" s="37"/>
      <c r="AE79" s="37"/>
      <c r="AF79" s="117"/>
      <c r="AG79" s="97"/>
      <c r="AH79" s="37"/>
      <c r="AI79" s="37"/>
      <c r="AJ79" s="37"/>
      <c r="AK79" s="37"/>
      <c r="AL79" s="37"/>
      <c r="AM79" s="37"/>
      <c r="AN79" s="37"/>
      <c r="AO79" s="37"/>
      <c r="AP79" s="37"/>
      <c r="AQ79" s="117"/>
      <c r="AR79" s="97"/>
    </row>
    <row r="80" spans="2:49" x14ac:dyDescent="0.25">
      <c r="B80" s="16"/>
      <c r="C80" s="5"/>
      <c r="D80" s="6"/>
      <c r="E80" s="6"/>
      <c r="F80" s="35" t="s">
        <v>5</v>
      </c>
      <c r="G80" s="35" t="s">
        <v>73</v>
      </c>
      <c r="H80" s="36">
        <v>6</v>
      </c>
      <c r="I80" s="96" t="s">
        <v>28</v>
      </c>
      <c r="J80" s="96" t="s">
        <v>28</v>
      </c>
      <c r="K80" s="39" t="s">
        <v>29</v>
      </c>
      <c r="L80" s="40"/>
      <c r="M80" s="40"/>
      <c r="N80" s="40"/>
      <c r="O80" s="40"/>
      <c r="P80" s="40"/>
      <c r="Q80" s="40"/>
      <c r="R80" s="40"/>
      <c r="S80" s="40"/>
      <c r="T80" s="40"/>
      <c r="U80" s="117"/>
      <c r="V80" s="97"/>
      <c r="W80" s="37"/>
      <c r="X80" s="37"/>
      <c r="Y80" s="37"/>
      <c r="Z80" s="37"/>
      <c r="AA80" s="37"/>
      <c r="AB80" s="37"/>
      <c r="AC80" s="37"/>
      <c r="AD80" s="37"/>
      <c r="AE80" s="37"/>
      <c r="AF80" s="117"/>
      <c r="AG80" s="97"/>
      <c r="AH80" s="37"/>
      <c r="AI80" s="37"/>
      <c r="AJ80" s="37"/>
      <c r="AK80" s="37"/>
      <c r="AL80" s="37"/>
      <c r="AM80" s="37"/>
      <c r="AN80" s="37"/>
      <c r="AO80" s="37"/>
      <c r="AP80" s="37"/>
      <c r="AQ80" s="117"/>
      <c r="AR80" s="97"/>
    </row>
    <row r="81" spans="2:49" s="28" customFormat="1" ht="15.75" thickBot="1" x14ac:dyDescent="0.3">
      <c r="B81" s="27"/>
      <c r="C81" s="8"/>
      <c r="D81" s="8"/>
      <c r="E81" s="8"/>
      <c r="F81" s="44"/>
      <c r="G81" s="44"/>
      <c r="H81" s="42"/>
      <c r="I81" s="98"/>
      <c r="J81" s="98"/>
      <c r="K81" s="43"/>
      <c r="L81" s="44"/>
      <c r="M81" s="44"/>
      <c r="N81" s="44"/>
      <c r="O81" s="44"/>
      <c r="P81" s="44"/>
      <c r="Q81" s="44"/>
      <c r="R81" s="44"/>
      <c r="S81" s="44"/>
      <c r="T81" s="44"/>
      <c r="U81" s="118"/>
      <c r="V81" s="103"/>
      <c r="W81" s="44"/>
      <c r="X81" s="44"/>
      <c r="Y81" s="44"/>
      <c r="Z81" s="44"/>
      <c r="AA81" s="44"/>
      <c r="AB81" s="44"/>
      <c r="AC81" s="44"/>
      <c r="AD81" s="44"/>
      <c r="AE81" s="44"/>
      <c r="AF81" s="118"/>
      <c r="AG81" s="103"/>
      <c r="AH81" s="44"/>
      <c r="AI81" s="44"/>
      <c r="AJ81" s="44"/>
      <c r="AK81" s="44"/>
      <c r="AL81" s="44"/>
      <c r="AM81" s="44"/>
      <c r="AN81" s="44"/>
      <c r="AO81" s="44"/>
      <c r="AP81" s="44"/>
      <c r="AQ81" s="118"/>
      <c r="AR81" s="103"/>
      <c r="AS81" s="26"/>
      <c r="AT81" s="26"/>
      <c r="AU81" s="26"/>
      <c r="AV81" s="26"/>
      <c r="AW81" s="26"/>
    </row>
    <row r="82" spans="2:49" x14ac:dyDescent="0.25">
      <c r="B82" s="16"/>
      <c r="C82" s="5" t="s">
        <v>18</v>
      </c>
      <c r="D82" s="6"/>
      <c r="E82" s="6"/>
      <c r="F82" s="35" t="s">
        <v>1</v>
      </c>
      <c r="G82" s="35" t="s">
        <v>73</v>
      </c>
      <c r="H82" s="36">
        <v>1</v>
      </c>
      <c r="I82" s="97">
        <f t="shared" ref="I82" si="197">U82+AF82+AQ82</f>
        <v>0.60162601626016254</v>
      </c>
      <c r="J82" s="97">
        <f t="shared" ref="J82" si="198">V82+AG82+AR82</f>
        <v>0.64227642276422769</v>
      </c>
      <c r="K82" s="38">
        <v>123</v>
      </c>
      <c r="L82" s="37"/>
      <c r="M82" s="37"/>
      <c r="N82" s="37"/>
      <c r="O82" s="37"/>
      <c r="P82" s="37"/>
      <c r="Q82" s="37">
        <v>41</v>
      </c>
      <c r="R82" s="37">
        <v>20</v>
      </c>
      <c r="S82" s="37">
        <v>0</v>
      </c>
      <c r="T82" s="37">
        <v>2</v>
      </c>
      <c r="U82" s="117">
        <f t="shared" ref="U82" si="199">(Q82+R82)/K82</f>
        <v>0.49593495934959347</v>
      </c>
      <c r="V82" s="97">
        <f t="shared" ref="V82" si="200">(Q82+R82+S82+T82)/K82</f>
        <v>0.51219512195121952</v>
      </c>
      <c r="W82" s="37"/>
      <c r="X82" s="37"/>
      <c r="Y82" s="37"/>
      <c r="Z82" s="37"/>
      <c r="AA82" s="37"/>
      <c r="AB82" s="37">
        <v>0</v>
      </c>
      <c r="AC82" s="37">
        <v>0</v>
      </c>
      <c r="AD82" s="37">
        <v>0</v>
      </c>
      <c r="AE82" s="37">
        <v>0</v>
      </c>
      <c r="AF82" s="117">
        <f t="shared" ref="AF82" si="201">(AB82+AC82)/K82</f>
        <v>0</v>
      </c>
      <c r="AG82" s="97">
        <f t="shared" ref="AG82" si="202">(AB82+AC82+AD82+AE82)/K82</f>
        <v>0</v>
      </c>
      <c r="AH82" s="37"/>
      <c r="AI82" s="37"/>
      <c r="AJ82" s="37"/>
      <c r="AK82" s="37"/>
      <c r="AL82" s="37"/>
      <c r="AM82" s="37">
        <v>1</v>
      </c>
      <c r="AN82" s="37">
        <v>12</v>
      </c>
      <c r="AO82" s="37">
        <v>0</v>
      </c>
      <c r="AP82" s="37">
        <v>3</v>
      </c>
      <c r="AQ82" s="117">
        <f t="shared" ref="AQ82" si="203">(AM82+AN82)/K82</f>
        <v>0.10569105691056911</v>
      </c>
      <c r="AR82" s="97">
        <f t="shared" ref="AR82" si="204">(AM82+AN82+AO82+AP82)/K82</f>
        <v>0.13008130081300814</v>
      </c>
    </row>
    <row r="83" spans="2:49" x14ac:dyDescent="0.25">
      <c r="B83" s="16"/>
      <c r="C83" s="5"/>
      <c r="D83" s="6"/>
      <c r="E83" s="6"/>
      <c r="F83" s="35" t="s">
        <v>32</v>
      </c>
      <c r="G83" s="35" t="s">
        <v>73</v>
      </c>
      <c r="H83" s="36">
        <v>2</v>
      </c>
      <c r="I83" s="97">
        <f t="shared" ref="I83" si="205">U83+AF83+AQ83</f>
        <v>0.54868913857677903</v>
      </c>
      <c r="J83" s="97">
        <f t="shared" ref="J83" si="206">V83+AG83+AR83</f>
        <v>0.62734082397003732</v>
      </c>
      <c r="K83" s="38">
        <v>534</v>
      </c>
      <c r="L83" s="37"/>
      <c r="M83" s="37"/>
      <c r="N83" s="37"/>
      <c r="O83" s="37"/>
      <c r="P83" s="37">
        <v>36</v>
      </c>
      <c r="Q83" s="37">
        <v>148</v>
      </c>
      <c r="R83" s="37">
        <v>47</v>
      </c>
      <c r="S83" s="37">
        <v>20</v>
      </c>
      <c r="T83" s="37">
        <v>11</v>
      </c>
      <c r="U83" s="117">
        <f t="shared" ref="U83" si="207">(P83+Q83+R83)/K83</f>
        <v>0.43258426966292135</v>
      </c>
      <c r="V83" s="97">
        <f t="shared" ref="V83" si="208">(P83+Q83+R83+S83+T83)/K83</f>
        <v>0.49063670411985016</v>
      </c>
      <c r="W83" s="37"/>
      <c r="X83" s="37"/>
      <c r="Y83" s="37"/>
      <c r="Z83" s="37"/>
      <c r="AA83" s="37">
        <v>2</v>
      </c>
      <c r="AB83" s="37">
        <v>46</v>
      </c>
      <c r="AC83" s="37">
        <v>4</v>
      </c>
      <c r="AD83" s="37">
        <v>5</v>
      </c>
      <c r="AE83" s="37">
        <v>3</v>
      </c>
      <c r="AF83" s="117">
        <f t="shared" ref="AF83" si="209">(AA83+AB83+AC83)/K83</f>
        <v>9.7378277153558054E-2</v>
      </c>
      <c r="AG83" s="97">
        <f t="shared" ref="AG83" si="210">(AA83+AB83+AC83+AD83+AE83)/K83</f>
        <v>0.11235955056179775</v>
      </c>
      <c r="AH83" s="37"/>
      <c r="AI83" s="37"/>
      <c r="AJ83" s="37"/>
      <c r="AK83" s="37"/>
      <c r="AL83" s="37">
        <v>3</v>
      </c>
      <c r="AM83" s="37">
        <v>3</v>
      </c>
      <c r="AN83" s="37">
        <v>4</v>
      </c>
      <c r="AO83" s="37">
        <v>1</v>
      </c>
      <c r="AP83" s="37">
        <v>2</v>
      </c>
      <c r="AQ83" s="117">
        <f t="shared" ref="AQ83" si="211">(AL83+AM83+AN83)/K83</f>
        <v>1.8726591760299626E-2</v>
      </c>
      <c r="AR83" s="97">
        <f t="shared" ref="AR83" si="212">(AL83+AM83+AN83+AO83+AP83)/K83</f>
        <v>2.4344569288389514E-2</v>
      </c>
    </row>
    <row r="84" spans="2:49" x14ac:dyDescent="0.25">
      <c r="B84" s="16"/>
      <c r="C84" s="5"/>
      <c r="D84" s="6"/>
      <c r="E84" s="6"/>
      <c r="F84" s="35" t="s">
        <v>2</v>
      </c>
      <c r="G84" s="35" t="s">
        <v>73</v>
      </c>
      <c r="H84" s="36">
        <v>4</v>
      </c>
      <c r="I84" s="97">
        <f t="shared" ref="I84" si="213">U84+AF84+AQ84</f>
        <v>0.5670103092783505</v>
      </c>
      <c r="J84" s="97">
        <f>V84+AG84+AR84</f>
        <v>0.60824742268041232</v>
      </c>
      <c r="K84" s="38">
        <v>97</v>
      </c>
      <c r="L84" s="37"/>
      <c r="M84" s="37"/>
      <c r="N84" s="37">
        <v>0</v>
      </c>
      <c r="O84" s="37">
        <v>0</v>
      </c>
      <c r="P84" s="37">
        <v>1</v>
      </c>
      <c r="Q84" s="37">
        <v>26</v>
      </c>
      <c r="R84" s="37">
        <v>0</v>
      </c>
      <c r="S84" s="37">
        <v>1</v>
      </c>
      <c r="T84" s="37">
        <v>0</v>
      </c>
      <c r="U84" s="117">
        <f t="shared" ref="U84" si="214">(N84+O84+P84+Q84+R84) /K84</f>
        <v>0.27835051546391754</v>
      </c>
      <c r="V84" s="97">
        <f t="shared" ref="V84" si="215">(N84+O84+P84+Q84+R84+S84+T84)/K84</f>
        <v>0.28865979381443296</v>
      </c>
      <c r="W84" s="37"/>
      <c r="X84" s="37"/>
      <c r="Y84" s="37">
        <v>0</v>
      </c>
      <c r="Z84" s="37">
        <v>0</v>
      </c>
      <c r="AA84" s="37">
        <v>0</v>
      </c>
      <c r="AB84" s="37">
        <v>0</v>
      </c>
      <c r="AC84" s="37">
        <v>2</v>
      </c>
      <c r="AD84" s="37">
        <v>0</v>
      </c>
      <c r="AE84" s="37">
        <v>0</v>
      </c>
      <c r="AF84" s="117">
        <f t="shared" ref="AF84" si="216">(Y84+Z84+AA84+AB84+AC84) /K84</f>
        <v>2.0618556701030927E-2</v>
      </c>
      <c r="AG84" s="97">
        <f t="shared" ref="AG84" si="217">(Y84+Z84+AA84+AB84+AC84+AD84+AE84)/K84</f>
        <v>2.0618556701030927E-2</v>
      </c>
      <c r="AH84" s="37"/>
      <c r="AI84" s="37"/>
      <c r="AJ84" s="37">
        <v>0</v>
      </c>
      <c r="AK84" s="37">
        <v>0</v>
      </c>
      <c r="AL84" s="37">
        <v>12</v>
      </c>
      <c r="AM84" s="37">
        <v>11</v>
      </c>
      <c r="AN84" s="37">
        <v>3</v>
      </c>
      <c r="AO84" s="37">
        <v>1</v>
      </c>
      <c r="AP84" s="37">
        <v>2</v>
      </c>
      <c r="AQ84" s="117">
        <f t="shared" ref="AQ84" si="218">(AJ84+AK84+AL84+AM84+AN84) /K84</f>
        <v>0.26804123711340205</v>
      </c>
      <c r="AR84" s="97">
        <f t="shared" ref="AR84" si="219">(AJ84+AK84+AL84+AM84+AN84+AO84+AP84)/K84</f>
        <v>0.29896907216494845</v>
      </c>
    </row>
    <row r="85" spans="2:49" x14ac:dyDescent="0.25">
      <c r="B85" s="16"/>
      <c r="C85" s="5"/>
      <c r="D85" s="6"/>
      <c r="E85" s="6"/>
      <c r="F85" s="35" t="s">
        <v>4</v>
      </c>
      <c r="G85" s="35" t="s">
        <v>73</v>
      </c>
      <c r="H85" s="36">
        <v>3</v>
      </c>
      <c r="I85" s="96" t="s">
        <v>28</v>
      </c>
      <c r="J85" s="96" t="s">
        <v>28</v>
      </c>
      <c r="K85" s="39" t="s">
        <v>29</v>
      </c>
      <c r="L85" s="40"/>
      <c r="M85" s="40"/>
      <c r="N85" s="40"/>
      <c r="O85" s="40"/>
      <c r="P85" s="40"/>
      <c r="Q85" s="40"/>
      <c r="R85" s="40"/>
      <c r="S85" s="40"/>
      <c r="T85" s="40"/>
      <c r="U85" s="117"/>
      <c r="V85" s="97"/>
      <c r="W85" s="37"/>
      <c r="X85" s="37"/>
      <c r="Y85" s="37"/>
      <c r="Z85" s="37"/>
      <c r="AA85" s="37"/>
      <c r="AB85" s="37"/>
      <c r="AC85" s="37"/>
      <c r="AD85" s="37"/>
      <c r="AE85" s="37"/>
      <c r="AF85" s="117"/>
      <c r="AG85" s="97"/>
      <c r="AH85" s="37"/>
      <c r="AI85" s="37"/>
      <c r="AJ85" s="37"/>
      <c r="AK85" s="37"/>
      <c r="AL85" s="37"/>
      <c r="AM85" s="37"/>
      <c r="AN85" s="37"/>
      <c r="AO85" s="37"/>
      <c r="AP85" s="37"/>
      <c r="AQ85" s="117"/>
      <c r="AR85" s="97"/>
    </row>
    <row r="86" spans="2:49" x14ac:dyDescent="0.25">
      <c r="B86" s="16"/>
      <c r="C86" s="5"/>
      <c r="D86" s="6"/>
      <c r="E86" s="6"/>
      <c r="F86" s="35" t="s">
        <v>5</v>
      </c>
      <c r="G86" s="35" t="s">
        <v>73</v>
      </c>
      <c r="H86" s="36">
        <v>6</v>
      </c>
      <c r="I86" s="96" t="s">
        <v>28</v>
      </c>
      <c r="J86" s="96" t="s">
        <v>28</v>
      </c>
      <c r="K86" s="39" t="s">
        <v>29</v>
      </c>
      <c r="L86" s="40"/>
      <c r="M86" s="40"/>
      <c r="N86" s="40"/>
      <c r="O86" s="40"/>
      <c r="P86" s="40"/>
      <c r="Q86" s="40"/>
      <c r="R86" s="40"/>
      <c r="S86" s="40"/>
      <c r="T86" s="40"/>
      <c r="U86" s="117"/>
      <c r="V86" s="97"/>
      <c r="W86" s="37"/>
      <c r="X86" s="37"/>
      <c r="Y86" s="37"/>
      <c r="Z86" s="37"/>
      <c r="AA86" s="37"/>
      <c r="AB86" s="37"/>
      <c r="AC86" s="37"/>
      <c r="AD86" s="37"/>
      <c r="AE86" s="37"/>
      <c r="AF86" s="117"/>
      <c r="AG86" s="97"/>
      <c r="AH86" s="37"/>
      <c r="AI86" s="37"/>
      <c r="AJ86" s="37"/>
      <c r="AK86" s="37"/>
      <c r="AL86" s="37"/>
      <c r="AM86" s="37"/>
      <c r="AN86" s="37"/>
      <c r="AO86" s="37"/>
      <c r="AP86" s="37"/>
      <c r="AQ86" s="117"/>
      <c r="AR86" s="97"/>
    </row>
    <row r="87" spans="2:49" s="10" customFormat="1" ht="15.75" thickBot="1" x14ac:dyDescent="0.3">
      <c r="B87" s="15"/>
      <c r="C87" s="8"/>
      <c r="D87" s="8"/>
      <c r="E87" s="8"/>
      <c r="F87" s="44"/>
      <c r="G87" s="44"/>
      <c r="H87" s="42"/>
      <c r="I87" s="98"/>
      <c r="J87" s="98"/>
      <c r="K87" s="43"/>
      <c r="L87" s="44"/>
      <c r="M87" s="44"/>
      <c r="N87" s="44"/>
      <c r="O87" s="44"/>
      <c r="P87" s="44"/>
      <c r="Q87" s="44"/>
      <c r="R87" s="44"/>
      <c r="S87" s="44"/>
      <c r="T87" s="44"/>
      <c r="U87" s="118"/>
      <c r="V87" s="103"/>
      <c r="W87" s="44"/>
      <c r="X87" s="44"/>
      <c r="Y87" s="44"/>
      <c r="Z87" s="44"/>
      <c r="AA87" s="44"/>
      <c r="AB87" s="44"/>
      <c r="AC87" s="44"/>
      <c r="AD87" s="44"/>
      <c r="AE87" s="44"/>
      <c r="AF87" s="118"/>
      <c r="AG87" s="103"/>
      <c r="AH87" s="44"/>
      <c r="AI87" s="44"/>
      <c r="AJ87" s="44"/>
      <c r="AK87" s="44"/>
      <c r="AL87" s="44"/>
      <c r="AM87" s="44"/>
      <c r="AN87" s="44"/>
      <c r="AO87" s="44"/>
      <c r="AP87" s="44"/>
      <c r="AQ87" s="118"/>
      <c r="AR87" s="103"/>
      <c r="AS87" s="17"/>
      <c r="AT87" s="17"/>
      <c r="AU87" s="17"/>
      <c r="AV87" s="17"/>
      <c r="AW87" s="17"/>
    </row>
    <row r="88" spans="2:49" x14ac:dyDescent="0.25">
      <c r="B88" s="16"/>
      <c r="C88" s="5" t="s">
        <v>19</v>
      </c>
      <c r="D88" s="6"/>
      <c r="E88" s="6"/>
      <c r="F88" s="35" t="s">
        <v>1</v>
      </c>
      <c r="G88" s="35" t="s">
        <v>73</v>
      </c>
      <c r="H88" s="36">
        <v>1</v>
      </c>
      <c r="I88" s="97">
        <f t="shared" ref="I88" si="220">U88+AF88+AQ88</f>
        <v>0.51704545454545459</v>
      </c>
      <c r="J88" s="97">
        <f t="shared" ref="J88" si="221">V88+AG88+AR88</f>
        <v>0.67045454545454553</v>
      </c>
      <c r="K88" s="38">
        <v>176</v>
      </c>
      <c r="L88" s="37"/>
      <c r="M88" s="37"/>
      <c r="N88" s="37"/>
      <c r="O88" s="37"/>
      <c r="P88" s="37"/>
      <c r="Q88" s="37">
        <v>65</v>
      </c>
      <c r="R88" s="37">
        <v>24</v>
      </c>
      <c r="S88" s="37">
        <v>17</v>
      </c>
      <c r="T88" s="37">
        <v>2</v>
      </c>
      <c r="U88" s="117">
        <f t="shared" ref="U88" si="222">(Q88+R88)/K88</f>
        <v>0.50568181818181823</v>
      </c>
      <c r="V88" s="97">
        <f t="shared" ref="V88" si="223">(Q88+R88+S88+T88)/K88</f>
        <v>0.61363636363636365</v>
      </c>
      <c r="W88" s="37"/>
      <c r="X88" s="37"/>
      <c r="Y88" s="37"/>
      <c r="Z88" s="37"/>
      <c r="AA88" s="37"/>
      <c r="AB88" s="37">
        <v>0</v>
      </c>
      <c r="AC88" s="37">
        <v>0</v>
      </c>
      <c r="AD88" s="37">
        <v>0</v>
      </c>
      <c r="AE88" s="37">
        <v>1</v>
      </c>
      <c r="AF88" s="117">
        <f t="shared" ref="AF88" si="224">(AB88+AC88)/K88</f>
        <v>0</v>
      </c>
      <c r="AG88" s="97">
        <f t="shared" ref="AG88" si="225">(AB88+AC88+AD88+AE88)/K88</f>
        <v>5.681818181818182E-3</v>
      </c>
      <c r="AH88" s="37"/>
      <c r="AI88" s="37"/>
      <c r="AJ88" s="37"/>
      <c r="AK88" s="37"/>
      <c r="AL88" s="37"/>
      <c r="AM88" s="37">
        <v>0</v>
      </c>
      <c r="AN88" s="37">
        <v>2</v>
      </c>
      <c r="AO88" s="37">
        <v>6</v>
      </c>
      <c r="AP88" s="37">
        <v>1</v>
      </c>
      <c r="AQ88" s="117">
        <f t="shared" ref="AQ88" si="226">(AM88+AN88)/K88</f>
        <v>1.1363636363636364E-2</v>
      </c>
      <c r="AR88" s="97">
        <f t="shared" ref="AR88" si="227">(AM88+AN88+AO88+AP88)/K88</f>
        <v>5.113636363636364E-2</v>
      </c>
    </row>
    <row r="89" spans="2:49" x14ac:dyDescent="0.25">
      <c r="B89" s="16"/>
      <c r="C89" s="5"/>
      <c r="D89" s="6"/>
      <c r="E89" s="6"/>
      <c r="F89" s="35" t="s">
        <v>32</v>
      </c>
      <c r="G89" s="35" t="s">
        <v>73</v>
      </c>
      <c r="H89" s="36">
        <v>2</v>
      </c>
      <c r="I89" s="97">
        <f t="shared" ref="I89" si="228">U89+AF89+AQ89</f>
        <v>0.40026595744680848</v>
      </c>
      <c r="J89" s="97">
        <f t="shared" ref="J89" si="229">V89+AG89+AR89</f>
        <v>0.58377659574468088</v>
      </c>
      <c r="K89" s="38">
        <v>752</v>
      </c>
      <c r="L89" s="37"/>
      <c r="M89" s="37"/>
      <c r="N89" s="37"/>
      <c r="O89" s="37"/>
      <c r="P89" s="37">
        <v>12</v>
      </c>
      <c r="Q89" s="37">
        <v>180</v>
      </c>
      <c r="R89" s="37">
        <v>72</v>
      </c>
      <c r="S89" s="37">
        <v>14</v>
      </c>
      <c r="T89" s="37">
        <v>7</v>
      </c>
      <c r="U89" s="117">
        <f t="shared" ref="U89" si="230">(P89+Q89+R89)/K89</f>
        <v>0.35106382978723405</v>
      </c>
      <c r="V89" s="97">
        <f t="shared" ref="V89" si="231">(P89+Q89+R89+S89+T89)/K89</f>
        <v>0.37898936170212766</v>
      </c>
      <c r="W89" s="37"/>
      <c r="X89" s="37"/>
      <c r="Y89" s="37"/>
      <c r="Z89" s="37"/>
      <c r="AA89" s="37">
        <v>0</v>
      </c>
      <c r="AB89" s="37">
        <v>0</v>
      </c>
      <c r="AC89" s="37">
        <v>4</v>
      </c>
      <c r="AD89" s="37">
        <v>9</v>
      </c>
      <c r="AE89" s="37">
        <v>7</v>
      </c>
      <c r="AF89" s="117">
        <f t="shared" ref="AF89" si="232">(AA89+AB89+AC89)/K89</f>
        <v>5.3191489361702126E-3</v>
      </c>
      <c r="AG89" s="97">
        <f t="shared" ref="AG89" si="233">(AA89+AB89+AC89+AD89+AE89)/K89</f>
        <v>2.6595744680851064E-2</v>
      </c>
      <c r="AH89" s="37"/>
      <c r="AI89" s="37"/>
      <c r="AJ89" s="37"/>
      <c r="AK89" s="37"/>
      <c r="AL89" s="37">
        <v>4</v>
      </c>
      <c r="AM89" s="37">
        <v>4</v>
      </c>
      <c r="AN89" s="37">
        <v>25</v>
      </c>
      <c r="AO89" s="37">
        <v>41</v>
      </c>
      <c r="AP89" s="37">
        <v>60</v>
      </c>
      <c r="AQ89" s="117">
        <f t="shared" ref="AQ89" si="234">(AL89+AM89+AN89)/K89</f>
        <v>4.3882978723404256E-2</v>
      </c>
      <c r="AR89" s="97">
        <f t="shared" ref="AR89" si="235">(AL89+AM89+AN89+AO89+AP89)/K89</f>
        <v>0.17819148936170212</v>
      </c>
    </row>
    <row r="90" spans="2:49" s="23" customFormat="1" x14ac:dyDescent="0.25">
      <c r="B90" s="22"/>
      <c r="C90" s="5"/>
      <c r="D90" s="6"/>
      <c r="E90" s="6"/>
      <c r="F90" s="35" t="s">
        <v>2</v>
      </c>
      <c r="G90" s="35" t="s">
        <v>73</v>
      </c>
      <c r="H90" s="36">
        <v>4</v>
      </c>
      <c r="I90" s="97">
        <f t="shared" ref="I90" si="236">U90+AF90+AQ90</f>
        <v>0.20383275261324044</v>
      </c>
      <c r="J90" s="97">
        <f>V90+AG90+AR90</f>
        <v>0.24041811846689898</v>
      </c>
      <c r="K90" s="39">
        <v>1148</v>
      </c>
      <c r="L90" s="37"/>
      <c r="M90" s="37"/>
      <c r="N90" s="37">
        <v>0</v>
      </c>
      <c r="O90" s="37">
        <v>0</v>
      </c>
      <c r="P90" s="37">
        <v>0</v>
      </c>
      <c r="Q90" s="37">
        <v>0</v>
      </c>
      <c r="R90" s="37">
        <v>2</v>
      </c>
      <c r="S90" s="37">
        <v>0</v>
      </c>
      <c r="T90" s="37">
        <v>0</v>
      </c>
      <c r="U90" s="117">
        <f t="shared" ref="U90" si="237">(N90+O90+P90+Q90+R90) /K90</f>
        <v>1.7421602787456446E-3</v>
      </c>
      <c r="V90" s="97">
        <f t="shared" ref="V90" si="238">(N90+O90+P90+Q90+R90+S90+T90)/K90</f>
        <v>1.7421602787456446E-3</v>
      </c>
      <c r="W90" s="37"/>
      <c r="X90" s="37"/>
      <c r="Y90" s="37">
        <v>0</v>
      </c>
      <c r="Z90" s="37">
        <v>0</v>
      </c>
      <c r="AA90" s="37">
        <v>1</v>
      </c>
      <c r="AB90" s="37">
        <v>1</v>
      </c>
      <c r="AC90" s="37">
        <v>3</v>
      </c>
      <c r="AD90" s="37">
        <v>2</v>
      </c>
      <c r="AE90" s="37">
        <v>1</v>
      </c>
      <c r="AF90" s="117">
        <f t="shared" ref="AF90" si="239">(Y90+Z90+AA90+AB90+AC90) /K90</f>
        <v>4.3554006968641113E-3</v>
      </c>
      <c r="AG90" s="97">
        <f t="shared" ref="AG90" si="240">(Y90+Z90+AA90+AB90+AC90+AD90+AE90)/K90</f>
        <v>6.9686411149825784E-3</v>
      </c>
      <c r="AH90" s="37"/>
      <c r="AI90" s="37"/>
      <c r="AJ90" s="37">
        <v>2</v>
      </c>
      <c r="AK90" s="37">
        <v>11</v>
      </c>
      <c r="AL90" s="37">
        <v>33</v>
      </c>
      <c r="AM90" s="37">
        <v>101</v>
      </c>
      <c r="AN90" s="37">
        <v>80</v>
      </c>
      <c r="AO90" s="37">
        <v>20</v>
      </c>
      <c r="AP90" s="37">
        <v>19</v>
      </c>
      <c r="AQ90" s="117">
        <f t="shared" ref="AQ90" si="241">(AJ90+AK90+AL90+AM90+AN90) /K90</f>
        <v>0.19773519163763068</v>
      </c>
      <c r="AR90" s="97">
        <f t="shared" ref="AR90" si="242">(AJ90+AK90+AL90+AM90+AN90+AO90+AP90)/K90</f>
        <v>0.23170731707317074</v>
      </c>
      <c r="AS90" s="33"/>
      <c r="AT90" s="33"/>
      <c r="AU90" s="33"/>
      <c r="AV90" s="33"/>
      <c r="AW90" s="33"/>
    </row>
    <row r="91" spans="2:49" s="23" customFormat="1" x14ac:dyDescent="0.25">
      <c r="B91" s="22"/>
      <c r="C91" s="5"/>
      <c r="D91" s="6"/>
      <c r="E91" s="6"/>
      <c r="F91" s="35" t="s">
        <v>4</v>
      </c>
      <c r="G91" s="35" t="s">
        <v>73</v>
      </c>
      <c r="H91" s="36">
        <v>3</v>
      </c>
      <c r="I91" s="96" t="s">
        <v>28</v>
      </c>
      <c r="J91" s="96" t="s">
        <v>28</v>
      </c>
      <c r="K91" s="39" t="s">
        <v>29</v>
      </c>
      <c r="L91" s="40"/>
      <c r="M91" s="40"/>
      <c r="N91" s="40"/>
      <c r="O91" s="40"/>
      <c r="P91" s="40"/>
      <c r="Q91" s="40"/>
      <c r="R91" s="40"/>
      <c r="S91" s="40"/>
      <c r="T91" s="40"/>
      <c r="U91" s="117"/>
      <c r="V91" s="97"/>
      <c r="W91" s="37"/>
      <c r="X91" s="37"/>
      <c r="Y91" s="37"/>
      <c r="Z91" s="37"/>
      <c r="AA91" s="37"/>
      <c r="AB91" s="37"/>
      <c r="AC91" s="37"/>
      <c r="AD91" s="37"/>
      <c r="AE91" s="37"/>
      <c r="AF91" s="117"/>
      <c r="AG91" s="97"/>
      <c r="AH91" s="37"/>
      <c r="AI91" s="37"/>
      <c r="AJ91" s="37"/>
      <c r="AK91" s="37"/>
      <c r="AL91" s="37"/>
      <c r="AM91" s="37"/>
      <c r="AN91" s="37"/>
      <c r="AO91" s="37"/>
      <c r="AP91" s="37"/>
      <c r="AQ91" s="117"/>
      <c r="AR91" s="97"/>
      <c r="AS91" s="33"/>
      <c r="AT91" s="33"/>
      <c r="AU91" s="33"/>
      <c r="AV91" s="33"/>
      <c r="AW91" s="33"/>
    </row>
    <row r="92" spans="2:49" x14ac:dyDescent="0.25">
      <c r="B92" s="16"/>
      <c r="C92" s="5"/>
      <c r="D92" s="6"/>
      <c r="E92" s="6"/>
      <c r="F92" s="35" t="s">
        <v>5</v>
      </c>
      <c r="G92" s="35" t="s">
        <v>73</v>
      </c>
      <c r="H92" s="36">
        <v>6</v>
      </c>
      <c r="I92" s="96" t="s">
        <v>28</v>
      </c>
      <c r="J92" s="96" t="s">
        <v>28</v>
      </c>
      <c r="K92" s="39" t="s">
        <v>29</v>
      </c>
      <c r="L92" s="40"/>
      <c r="M92" s="40"/>
      <c r="N92" s="40"/>
      <c r="O92" s="40"/>
      <c r="P92" s="40"/>
      <c r="Q92" s="40"/>
      <c r="R92" s="40"/>
      <c r="S92" s="40"/>
      <c r="T92" s="40"/>
      <c r="U92" s="117"/>
      <c r="V92" s="97"/>
      <c r="W92" s="37"/>
      <c r="X92" s="37"/>
      <c r="Y92" s="37"/>
      <c r="Z92" s="37"/>
      <c r="AA92" s="37"/>
      <c r="AB92" s="37"/>
      <c r="AC92" s="37"/>
      <c r="AD92" s="37"/>
      <c r="AE92" s="37"/>
      <c r="AF92" s="117"/>
      <c r="AG92" s="97"/>
      <c r="AH92" s="37"/>
      <c r="AI92" s="37"/>
      <c r="AJ92" s="37"/>
      <c r="AK92" s="37"/>
      <c r="AL92" s="37"/>
      <c r="AM92" s="37"/>
      <c r="AN92" s="37"/>
      <c r="AO92" s="37"/>
      <c r="AP92" s="37"/>
      <c r="AQ92" s="117"/>
      <c r="AR92" s="97"/>
    </row>
    <row r="93" spans="2:49" ht="15.75" thickBot="1" x14ac:dyDescent="0.3">
      <c r="B93" s="16"/>
      <c r="C93" s="8"/>
      <c r="D93" s="8"/>
      <c r="E93" s="8"/>
      <c r="F93" s="44"/>
      <c r="G93" s="44"/>
      <c r="H93" s="42"/>
      <c r="I93" s="98"/>
      <c r="J93" s="98"/>
      <c r="K93" s="45"/>
      <c r="L93" s="44"/>
      <c r="M93" s="44"/>
      <c r="N93" s="44"/>
      <c r="O93" s="44"/>
      <c r="P93" s="44"/>
      <c r="Q93" s="44"/>
      <c r="R93" s="44"/>
      <c r="S93" s="44"/>
      <c r="T93" s="44"/>
      <c r="U93" s="118"/>
      <c r="V93" s="103"/>
      <c r="W93" s="44"/>
      <c r="X93" s="44"/>
      <c r="Y93" s="44"/>
      <c r="Z93" s="44"/>
      <c r="AA93" s="44"/>
      <c r="AB93" s="44"/>
      <c r="AC93" s="44"/>
      <c r="AD93" s="44"/>
      <c r="AE93" s="44"/>
      <c r="AF93" s="118"/>
      <c r="AG93" s="103"/>
      <c r="AH93" s="44"/>
      <c r="AI93" s="44"/>
      <c r="AJ93" s="44"/>
      <c r="AK93" s="44"/>
      <c r="AL93" s="44"/>
      <c r="AM93" s="44"/>
      <c r="AN93" s="44"/>
      <c r="AO93" s="44"/>
      <c r="AP93" s="44"/>
      <c r="AQ93" s="118"/>
      <c r="AR93" s="103"/>
    </row>
    <row r="94" spans="2:49" x14ac:dyDescent="0.25">
      <c r="B94" s="16"/>
      <c r="C94" s="5" t="s">
        <v>20</v>
      </c>
      <c r="D94" s="6"/>
      <c r="E94" s="6"/>
      <c r="F94" s="35" t="s">
        <v>1</v>
      </c>
      <c r="G94" s="35" t="s">
        <v>73</v>
      </c>
      <c r="H94" s="36">
        <v>1</v>
      </c>
      <c r="I94" s="97">
        <f t="shared" ref="I94" si="243">U94+AF94+AQ94</f>
        <v>0.69017094017094016</v>
      </c>
      <c r="J94" s="97">
        <f t="shared" ref="J94" si="244">V94+AG94+AR94</f>
        <v>0.74358974358974361</v>
      </c>
      <c r="K94" s="39">
        <v>1404</v>
      </c>
      <c r="L94" s="37"/>
      <c r="M94" s="37"/>
      <c r="N94" s="37"/>
      <c r="O94" s="37"/>
      <c r="P94" s="37"/>
      <c r="Q94" s="37">
        <v>19</v>
      </c>
      <c r="R94" s="37">
        <v>945</v>
      </c>
      <c r="S94" s="37">
        <v>56</v>
      </c>
      <c r="T94" s="37">
        <v>3</v>
      </c>
      <c r="U94" s="117">
        <f t="shared" ref="U94" si="245">(Q94+R94)/K94</f>
        <v>0.68660968660968658</v>
      </c>
      <c r="V94" s="97">
        <f t="shared" ref="V94" si="246">(Q94+R94+S94+T94)/K94</f>
        <v>0.7286324786324786</v>
      </c>
      <c r="W94" s="37"/>
      <c r="X94" s="37"/>
      <c r="Y94" s="37"/>
      <c r="Z94" s="37"/>
      <c r="AA94" s="37"/>
      <c r="AB94" s="37">
        <v>0</v>
      </c>
      <c r="AC94" s="37">
        <v>3</v>
      </c>
      <c r="AD94" s="37">
        <v>2</v>
      </c>
      <c r="AE94" s="37">
        <v>5</v>
      </c>
      <c r="AF94" s="117">
        <f t="shared" ref="AF94" si="247">(AB94+AC94)/K94</f>
        <v>2.136752136752137E-3</v>
      </c>
      <c r="AG94" s="97">
        <f t="shared" ref="AG94" si="248">(AB94+AC94+AD94+AE94)/K94</f>
        <v>7.1225071225071226E-3</v>
      </c>
      <c r="AH94" s="37"/>
      <c r="AI94" s="37"/>
      <c r="AJ94" s="37"/>
      <c r="AK94" s="37"/>
      <c r="AL94" s="37"/>
      <c r="AM94" s="37">
        <v>1</v>
      </c>
      <c r="AN94" s="37">
        <v>1</v>
      </c>
      <c r="AO94" s="37">
        <v>4</v>
      </c>
      <c r="AP94" s="37">
        <v>5</v>
      </c>
      <c r="AQ94" s="117">
        <f t="shared" ref="AQ94" si="249">(AM94+AN94)/K94</f>
        <v>1.4245014245014246E-3</v>
      </c>
      <c r="AR94" s="97">
        <f t="shared" ref="AR94" si="250">(AM94+AN94+AO94+AP94)/K94</f>
        <v>7.8347578347578353E-3</v>
      </c>
    </row>
    <row r="95" spans="2:49" s="28" customFormat="1" ht="15.75" thickBot="1" x14ac:dyDescent="0.3">
      <c r="B95" s="27"/>
      <c r="C95" s="5"/>
      <c r="D95" s="6"/>
      <c r="E95" s="6"/>
      <c r="F95" s="35" t="s">
        <v>32</v>
      </c>
      <c r="G95" s="35" t="s">
        <v>73</v>
      </c>
      <c r="H95" s="36">
        <v>2</v>
      </c>
      <c r="I95" s="97">
        <f t="shared" ref="I95" si="251">U95+AF95+AQ95</f>
        <v>0.28372497824194953</v>
      </c>
      <c r="J95" s="97">
        <f t="shared" ref="J95" si="252">V95+AG95+AR95</f>
        <v>0.35073977371627502</v>
      </c>
      <c r="K95" s="39">
        <v>1149</v>
      </c>
      <c r="L95" s="37"/>
      <c r="M95" s="37"/>
      <c r="N95" s="37"/>
      <c r="O95" s="37"/>
      <c r="P95" s="37">
        <v>8</v>
      </c>
      <c r="Q95" s="37">
        <v>201</v>
      </c>
      <c r="R95" s="37">
        <v>107</v>
      </c>
      <c r="S95" s="37">
        <v>36</v>
      </c>
      <c r="T95" s="37">
        <v>32</v>
      </c>
      <c r="U95" s="117">
        <f t="shared" ref="U95" si="253">(P95+Q95+R95)/K95</f>
        <v>0.27502175805047868</v>
      </c>
      <c r="V95" s="97">
        <f t="shared" ref="V95" si="254">(P95+Q95+R95+S95+T95)/K95</f>
        <v>0.33420365535248042</v>
      </c>
      <c r="W95" s="37"/>
      <c r="X95" s="37"/>
      <c r="Y95" s="37"/>
      <c r="Z95" s="37"/>
      <c r="AA95" s="37">
        <v>0</v>
      </c>
      <c r="AB95" s="37">
        <v>6</v>
      </c>
      <c r="AC95" s="37">
        <v>1</v>
      </c>
      <c r="AD95" s="37">
        <v>1</v>
      </c>
      <c r="AE95" s="37">
        <v>2</v>
      </c>
      <c r="AF95" s="117">
        <f t="shared" ref="AF95" si="255">(AA95+AB95+AC95)/K95</f>
        <v>6.0922541340295913E-3</v>
      </c>
      <c r="AG95" s="97">
        <f t="shared" ref="AG95" si="256">(AA95+AB95+AC95+AD95+AE95)/K95</f>
        <v>8.7032201914708437E-3</v>
      </c>
      <c r="AH95" s="37"/>
      <c r="AI95" s="37"/>
      <c r="AJ95" s="37"/>
      <c r="AK95" s="37"/>
      <c r="AL95" s="37">
        <v>0</v>
      </c>
      <c r="AM95" s="37">
        <v>1</v>
      </c>
      <c r="AN95" s="37">
        <v>2</v>
      </c>
      <c r="AO95" s="37">
        <v>3</v>
      </c>
      <c r="AP95" s="37">
        <v>3</v>
      </c>
      <c r="AQ95" s="117">
        <f t="shared" ref="AQ95" si="257">(AL95+AM95+AN95)/K95</f>
        <v>2.6109660574412533E-3</v>
      </c>
      <c r="AR95" s="97">
        <f t="shared" ref="AR95" si="258">(AL95+AM95+AN95+AO95+AP95)/K95</f>
        <v>7.832898172323759E-3</v>
      </c>
      <c r="AS95" s="26"/>
      <c r="AT95" s="26"/>
      <c r="AU95" s="26"/>
      <c r="AV95" s="26"/>
      <c r="AW95" s="26"/>
    </row>
    <row r="96" spans="2:49" x14ac:dyDescent="0.25">
      <c r="C96" s="5"/>
      <c r="D96" s="6"/>
      <c r="E96" s="6"/>
      <c r="F96" s="35" t="s">
        <v>2</v>
      </c>
      <c r="G96" s="35" t="s">
        <v>73</v>
      </c>
      <c r="H96" s="36">
        <v>4</v>
      </c>
      <c r="I96" s="96" t="s">
        <v>28</v>
      </c>
      <c r="J96" s="96" t="s">
        <v>28</v>
      </c>
      <c r="K96" s="39" t="s">
        <v>29</v>
      </c>
      <c r="L96" s="40"/>
      <c r="M96" s="40"/>
      <c r="N96" s="40"/>
      <c r="O96" s="40"/>
      <c r="P96" s="40"/>
      <c r="Q96" s="40"/>
      <c r="R96" s="40"/>
      <c r="S96" s="40"/>
      <c r="T96" s="40"/>
      <c r="U96" s="117"/>
      <c r="V96" s="97"/>
      <c r="W96" s="37"/>
      <c r="X96" s="37"/>
      <c r="Y96" s="37"/>
      <c r="Z96" s="37"/>
      <c r="AA96" s="37"/>
      <c r="AB96" s="37"/>
      <c r="AC96" s="37"/>
      <c r="AD96" s="37"/>
      <c r="AE96" s="37"/>
      <c r="AF96" s="117"/>
      <c r="AG96" s="97"/>
      <c r="AH96" s="37"/>
      <c r="AI96" s="37"/>
      <c r="AJ96" s="37"/>
      <c r="AK96" s="37"/>
      <c r="AL96" s="37"/>
      <c r="AM96" s="37"/>
      <c r="AN96" s="37"/>
      <c r="AO96" s="37"/>
      <c r="AP96" s="37"/>
      <c r="AQ96" s="117"/>
      <c r="AR96" s="97"/>
    </row>
    <row r="97" spans="3:44" x14ac:dyDescent="0.25">
      <c r="C97" s="5"/>
      <c r="D97" s="6"/>
      <c r="E97" s="6"/>
      <c r="F97" s="35" t="s">
        <v>4</v>
      </c>
      <c r="G97" s="35" t="s">
        <v>73</v>
      </c>
      <c r="H97" s="36">
        <v>3</v>
      </c>
      <c r="I97" s="96" t="s">
        <v>28</v>
      </c>
      <c r="J97" s="96" t="s">
        <v>28</v>
      </c>
      <c r="K97" s="39" t="s">
        <v>29</v>
      </c>
      <c r="L97" s="40"/>
      <c r="M97" s="40"/>
      <c r="N97" s="40"/>
      <c r="O97" s="40"/>
      <c r="P97" s="40"/>
      <c r="Q97" s="40"/>
      <c r="R97" s="40"/>
      <c r="S97" s="40"/>
      <c r="T97" s="40"/>
      <c r="U97" s="117"/>
      <c r="V97" s="97"/>
      <c r="W97" s="37"/>
      <c r="X97" s="37"/>
      <c r="Y97" s="37"/>
      <c r="Z97" s="37"/>
      <c r="AA97" s="37"/>
      <c r="AB97" s="37"/>
      <c r="AC97" s="37"/>
      <c r="AD97" s="37"/>
      <c r="AE97" s="37"/>
      <c r="AF97" s="117"/>
      <c r="AG97" s="97"/>
      <c r="AH97" s="37"/>
      <c r="AI97" s="37"/>
      <c r="AJ97" s="37"/>
      <c r="AK97" s="37"/>
      <c r="AL97" s="37"/>
      <c r="AM97" s="37"/>
      <c r="AN97" s="37"/>
      <c r="AO97" s="37"/>
      <c r="AP97" s="37"/>
      <c r="AQ97" s="117"/>
      <c r="AR97" s="97"/>
    </row>
    <row r="98" spans="3:44" x14ac:dyDescent="0.25">
      <c r="C98" s="5"/>
      <c r="D98" s="6"/>
      <c r="E98" s="6"/>
      <c r="F98" s="35" t="s">
        <v>5</v>
      </c>
      <c r="G98" s="35" t="s">
        <v>73</v>
      </c>
      <c r="H98" s="36">
        <v>6</v>
      </c>
      <c r="I98" s="96" t="s">
        <v>28</v>
      </c>
      <c r="J98" s="96" t="s">
        <v>28</v>
      </c>
      <c r="K98" s="39" t="s">
        <v>29</v>
      </c>
      <c r="L98" s="40"/>
      <c r="M98" s="40"/>
      <c r="N98" s="40"/>
      <c r="O98" s="40"/>
      <c r="P98" s="40"/>
      <c r="Q98" s="40"/>
      <c r="R98" s="40"/>
      <c r="S98" s="40"/>
      <c r="T98" s="40"/>
      <c r="U98" s="117"/>
      <c r="V98" s="97"/>
      <c r="W98" s="37"/>
      <c r="X98" s="37"/>
      <c r="Y98" s="37"/>
      <c r="Z98" s="37"/>
      <c r="AA98" s="37"/>
      <c r="AB98" s="37"/>
      <c r="AC98" s="37"/>
      <c r="AD98" s="37"/>
      <c r="AE98" s="37"/>
      <c r="AF98" s="117"/>
      <c r="AG98" s="97"/>
      <c r="AH98" s="37"/>
      <c r="AI98" s="37"/>
      <c r="AJ98" s="37"/>
      <c r="AK98" s="37"/>
      <c r="AL98" s="37"/>
      <c r="AM98" s="37"/>
      <c r="AN98" s="37"/>
      <c r="AO98" s="37"/>
      <c r="AP98" s="37"/>
      <c r="AQ98" s="117"/>
      <c r="AR98" s="97"/>
    </row>
    <row r="99" spans="3:44" ht="15.75" thickBot="1" x14ac:dyDescent="0.3">
      <c r="C99" s="8"/>
      <c r="D99" s="9"/>
      <c r="E99" s="9"/>
      <c r="F99" s="44"/>
      <c r="G99" s="44"/>
      <c r="H99" s="42"/>
      <c r="I99" s="98"/>
      <c r="J99" s="98"/>
      <c r="K99" s="43"/>
      <c r="L99" s="44"/>
      <c r="M99" s="44"/>
      <c r="N99" s="44"/>
      <c r="O99" s="44"/>
      <c r="P99" s="44"/>
      <c r="Q99" s="44"/>
      <c r="R99" s="44"/>
      <c r="S99" s="44"/>
      <c r="T99" s="44"/>
      <c r="U99" s="118"/>
      <c r="V99" s="103"/>
      <c r="W99" s="44"/>
      <c r="X99" s="44"/>
      <c r="Y99" s="44"/>
      <c r="Z99" s="44"/>
      <c r="AA99" s="44"/>
      <c r="AB99" s="44"/>
      <c r="AC99" s="44"/>
      <c r="AD99" s="44"/>
      <c r="AE99" s="44"/>
      <c r="AF99" s="118"/>
      <c r="AG99" s="103"/>
      <c r="AH99" s="44"/>
      <c r="AI99" s="44"/>
      <c r="AJ99" s="44"/>
      <c r="AK99" s="44"/>
      <c r="AL99" s="44"/>
      <c r="AM99" s="44"/>
      <c r="AN99" s="44"/>
      <c r="AO99" s="44"/>
      <c r="AP99" s="44"/>
      <c r="AQ99" s="118"/>
      <c r="AR99" s="103"/>
    </row>
    <row r="100" spans="3:44" x14ac:dyDescent="0.25">
      <c r="C100" s="5" t="s">
        <v>21</v>
      </c>
      <c r="D100" s="6"/>
      <c r="E100" s="6"/>
      <c r="F100" s="35" t="s">
        <v>1</v>
      </c>
      <c r="G100" s="35" t="s">
        <v>73</v>
      </c>
      <c r="H100" s="36">
        <v>1</v>
      </c>
      <c r="I100" s="97">
        <f t="shared" ref="I100" si="259">U100+AF100+AQ100</f>
        <v>0.47522750252780588</v>
      </c>
      <c r="J100" s="97">
        <f t="shared" ref="J100" si="260">V100+AG100+AR100</f>
        <v>0.49797775530839233</v>
      </c>
      <c r="K100" s="39">
        <v>1978</v>
      </c>
      <c r="L100" s="37"/>
      <c r="M100" s="37"/>
      <c r="N100" s="37"/>
      <c r="O100" s="37"/>
      <c r="P100" s="37"/>
      <c r="Q100" s="37">
        <v>745</v>
      </c>
      <c r="R100" s="37">
        <v>177</v>
      </c>
      <c r="S100" s="37">
        <v>17</v>
      </c>
      <c r="T100" s="37">
        <v>6</v>
      </c>
      <c r="U100" s="117">
        <f t="shared" ref="U100" si="261">(Q100+R100)/K100</f>
        <v>0.4661274014155713</v>
      </c>
      <c r="V100" s="97">
        <f t="shared" ref="V100" si="262">(Q100+R100+S100+T100)/K100</f>
        <v>0.47775530839231545</v>
      </c>
      <c r="W100" s="37"/>
      <c r="X100" s="37"/>
      <c r="Y100" s="37"/>
      <c r="Z100" s="37"/>
      <c r="AA100" s="37"/>
      <c r="AB100" s="37">
        <v>2</v>
      </c>
      <c r="AC100" s="37">
        <v>1</v>
      </c>
      <c r="AD100" s="37">
        <v>3</v>
      </c>
      <c r="AE100" s="37">
        <v>2</v>
      </c>
      <c r="AF100" s="117">
        <f t="shared" ref="AF100" si="263">(AB100+AC100)/K100</f>
        <v>1.5166835187057635E-3</v>
      </c>
      <c r="AG100" s="97">
        <f t="shared" ref="AG100" si="264">(AB100+AC100+AD100+AE100)/K100</f>
        <v>4.0444893832153692E-3</v>
      </c>
      <c r="AH100" s="37"/>
      <c r="AI100" s="37"/>
      <c r="AJ100" s="37"/>
      <c r="AK100" s="37"/>
      <c r="AL100" s="37"/>
      <c r="AM100" s="37">
        <v>7</v>
      </c>
      <c r="AN100" s="37">
        <v>8</v>
      </c>
      <c r="AO100" s="37">
        <v>9</v>
      </c>
      <c r="AP100" s="37">
        <v>8</v>
      </c>
      <c r="AQ100" s="117">
        <f t="shared" ref="AQ100" si="265">(AM100+AN100)/K100</f>
        <v>7.5834175935288167E-3</v>
      </c>
      <c r="AR100" s="97">
        <f t="shared" ref="AR100" si="266">(AM100+AN100+AO100+AP100)/K100</f>
        <v>1.6177957532861477E-2</v>
      </c>
    </row>
    <row r="101" spans="3:44" x14ac:dyDescent="0.25">
      <c r="C101" s="5"/>
      <c r="D101" s="6"/>
      <c r="E101" s="6"/>
      <c r="F101" s="35" t="s">
        <v>32</v>
      </c>
      <c r="G101" s="35" t="s">
        <v>73</v>
      </c>
      <c r="H101" s="36">
        <v>2</v>
      </c>
      <c r="I101" s="97">
        <f t="shared" ref="I101" si="267">U101+AF101+AQ101</f>
        <v>0.61923620933521917</v>
      </c>
      <c r="J101" s="97">
        <f t="shared" ref="J101" si="268">V101+AG101+AR101</f>
        <v>0.69561527581329563</v>
      </c>
      <c r="K101" s="39">
        <v>3535</v>
      </c>
      <c r="L101" s="37"/>
      <c r="M101" s="37"/>
      <c r="N101" s="37"/>
      <c r="O101" s="37"/>
      <c r="P101" s="37">
        <v>103</v>
      </c>
      <c r="Q101" s="40">
        <v>1440</v>
      </c>
      <c r="R101" s="37">
        <v>584</v>
      </c>
      <c r="S101" s="37">
        <v>158</v>
      </c>
      <c r="T101" s="37">
        <v>69</v>
      </c>
      <c r="U101" s="117">
        <f t="shared" ref="U101" si="269">(P101+Q101+R101)/K101</f>
        <v>0.60169731258840164</v>
      </c>
      <c r="V101" s="97">
        <f t="shared" ref="V101" si="270">(P101+Q101+R101+S101+T101)/K101</f>
        <v>0.6659123055162659</v>
      </c>
      <c r="W101" s="37"/>
      <c r="X101" s="37"/>
      <c r="Y101" s="37"/>
      <c r="Z101" s="37"/>
      <c r="AA101" s="37">
        <v>0</v>
      </c>
      <c r="AB101" s="37">
        <v>1</v>
      </c>
      <c r="AC101" s="37">
        <v>13</v>
      </c>
      <c r="AD101" s="37">
        <v>11</v>
      </c>
      <c r="AE101" s="37">
        <v>7</v>
      </c>
      <c r="AF101" s="117">
        <f t="shared" ref="AF101" si="271">(AA101+AB101+AC101)/K101</f>
        <v>3.9603960396039604E-3</v>
      </c>
      <c r="AG101" s="97">
        <f t="shared" ref="AG101" si="272">(AA101+AB101+AC101+AD101+AE101)/K101</f>
        <v>9.0523338048090519E-3</v>
      </c>
      <c r="AH101" s="37"/>
      <c r="AI101" s="37"/>
      <c r="AJ101" s="37"/>
      <c r="AK101" s="37"/>
      <c r="AL101" s="37">
        <v>16</v>
      </c>
      <c r="AM101" s="37">
        <v>14</v>
      </c>
      <c r="AN101" s="37">
        <v>18</v>
      </c>
      <c r="AO101" s="37">
        <v>8</v>
      </c>
      <c r="AP101" s="37">
        <v>17</v>
      </c>
      <c r="AQ101" s="117">
        <f t="shared" ref="AQ101" si="273">(AL101+AM101+AN101)/K101</f>
        <v>1.3578500707213578E-2</v>
      </c>
      <c r="AR101" s="97">
        <f t="shared" ref="AR101" si="274">(AL101+AM101+AN101+AO101+AP101)/K101</f>
        <v>2.065063649222065E-2</v>
      </c>
    </row>
    <row r="102" spans="3:44" x14ac:dyDescent="0.25">
      <c r="C102" s="5"/>
      <c r="D102" s="6"/>
      <c r="E102" s="6"/>
      <c r="F102" s="35" t="s">
        <v>2</v>
      </c>
      <c r="G102" s="35" t="s">
        <v>73</v>
      </c>
      <c r="H102" s="36">
        <v>4</v>
      </c>
      <c r="I102" s="97">
        <f t="shared" ref="I102" si="275">U102+AF102+AQ102</f>
        <v>0.80071174377224197</v>
      </c>
      <c r="J102" s="97">
        <f>V102+AG102+AR102</f>
        <v>0.83629893238434161</v>
      </c>
      <c r="K102" s="38">
        <v>281</v>
      </c>
      <c r="L102" s="37"/>
      <c r="M102" s="37"/>
      <c r="N102" s="37">
        <v>6</v>
      </c>
      <c r="O102" s="37">
        <v>93</v>
      </c>
      <c r="P102" s="37">
        <v>47</v>
      </c>
      <c r="Q102" s="37">
        <v>22</v>
      </c>
      <c r="R102" s="37">
        <v>11</v>
      </c>
      <c r="S102" s="37">
        <v>6</v>
      </c>
      <c r="T102" s="37">
        <v>1</v>
      </c>
      <c r="U102" s="117">
        <f t="shared" ref="U102" si="276">(N102+O102+P102+Q102+R102) /K102</f>
        <v>0.63701067615658358</v>
      </c>
      <c r="V102" s="97">
        <f t="shared" ref="V102" si="277">(N102+O102+P102+Q102+R102+S102+T102)/K102</f>
        <v>0.66192170818505336</v>
      </c>
      <c r="W102" s="37"/>
      <c r="X102" s="37"/>
      <c r="Y102" s="37">
        <v>0</v>
      </c>
      <c r="Z102" s="37">
        <v>0</v>
      </c>
      <c r="AA102" s="37">
        <v>1</v>
      </c>
      <c r="AB102" s="37">
        <v>1</v>
      </c>
      <c r="AC102" s="37">
        <v>0</v>
      </c>
      <c r="AD102" s="37">
        <v>1</v>
      </c>
      <c r="AE102" s="37">
        <v>0</v>
      </c>
      <c r="AF102" s="117">
        <f t="shared" ref="AF102" si="278">(Y102+Z102+AA102+AB102+AC102) /K102</f>
        <v>7.1174377224199285E-3</v>
      </c>
      <c r="AG102" s="97">
        <f t="shared" ref="AG102" si="279">(Y102+Z102+AA102+AB102+AC102+AD102+AE102)/K102</f>
        <v>1.0676156583629894E-2</v>
      </c>
      <c r="AH102" s="37"/>
      <c r="AI102" s="37"/>
      <c r="AJ102" s="37">
        <v>31</v>
      </c>
      <c r="AK102" s="37">
        <v>2</v>
      </c>
      <c r="AL102" s="37">
        <v>6</v>
      </c>
      <c r="AM102" s="37">
        <v>3</v>
      </c>
      <c r="AN102" s="37">
        <v>2</v>
      </c>
      <c r="AO102" s="37">
        <v>2</v>
      </c>
      <c r="AP102" s="37">
        <v>0</v>
      </c>
      <c r="AQ102" s="117">
        <f t="shared" ref="AQ102" si="280">(AJ102+AK102+AL102+AM102+AN102) /K102</f>
        <v>0.15658362989323843</v>
      </c>
      <c r="AR102" s="97">
        <f t="shared" ref="AR102" si="281">(AJ102+AK102+AL102+AM102+AN102+AO102+AP102)/K102</f>
        <v>0.16370106761565836</v>
      </c>
    </row>
    <row r="103" spans="3:44" x14ac:dyDescent="0.25">
      <c r="C103" s="5"/>
      <c r="D103" s="6"/>
      <c r="E103" s="6"/>
      <c r="F103" s="35" t="s">
        <v>4</v>
      </c>
      <c r="G103" s="35" t="s">
        <v>73</v>
      </c>
      <c r="H103" s="36">
        <v>3</v>
      </c>
      <c r="I103" s="96" t="s">
        <v>28</v>
      </c>
      <c r="J103" s="96" t="s">
        <v>28</v>
      </c>
      <c r="K103" s="39" t="s">
        <v>29</v>
      </c>
      <c r="L103" s="40"/>
      <c r="M103" s="40"/>
      <c r="N103" s="40"/>
      <c r="O103" s="40"/>
      <c r="P103" s="40"/>
      <c r="Q103" s="40"/>
      <c r="R103" s="40"/>
      <c r="S103" s="40"/>
      <c r="T103" s="40"/>
      <c r="U103" s="117"/>
      <c r="V103" s="97"/>
      <c r="W103" s="37"/>
      <c r="X103" s="37"/>
      <c r="Y103" s="37"/>
      <c r="Z103" s="37"/>
      <c r="AA103" s="37"/>
      <c r="AB103" s="37"/>
      <c r="AC103" s="37"/>
      <c r="AD103" s="37"/>
      <c r="AE103" s="37"/>
      <c r="AF103" s="117"/>
      <c r="AG103" s="97"/>
      <c r="AH103" s="37"/>
      <c r="AI103" s="37"/>
      <c r="AJ103" s="37"/>
      <c r="AK103" s="37"/>
      <c r="AL103" s="37"/>
      <c r="AM103" s="37"/>
      <c r="AN103" s="37"/>
      <c r="AO103" s="37"/>
      <c r="AP103" s="37"/>
      <c r="AQ103" s="117"/>
      <c r="AR103" s="97"/>
    </row>
    <row r="104" spans="3:44" x14ac:dyDescent="0.25">
      <c r="C104" s="5"/>
      <c r="D104" s="6"/>
      <c r="E104" s="6"/>
      <c r="F104" s="35" t="s">
        <v>5</v>
      </c>
      <c r="G104" s="35" t="s">
        <v>73</v>
      </c>
      <c r="H104" s="36">
        <v>6</v>
      </c>
      <c r="I104" s="96" t="s">
        <v>28</v>
      </c>
      <c r="J104" s="96" t="s">
        <v>28</v>
      </c>
      <c r="K104" s="39" t="s">
        <v>29</v>
      </c>
      <c r="L104" s="40"/>
      <c r="M104" s="40"/>
      <c r="N104" s="40"/>
      <c r="O104" s="40"/>
      <c r="P104" s="40"/>
      <c r="Q104" s="40"/>
      <c r="R104" s="40"/>
      <c r="S104" s="40"/>
      <c r="T104" s="40"/>
      <c r="U104" s="117"/>
      <c r="V104" s="97"/>
      <c r="W104" s="37"/>
      <c r="X104" s="37"/>
      <c r="Y104" s="37"/>
      <c r="Z104" s="37"/>
      <c r="AA104" s="37"/>
      <c r="AB104" s="37"/>
      <c r="AC104" s="37"/>
      <c r="AD104" s="37"/>
      <c r="AE104" s="37"/>
      <c r="AF104" s="117"/>
      <c r="AG104" s="97"/>
      <c r="AH104" s="37"/>
      <c r="AI104" s="37"/>
      <c r="AJ104" s="37"/>
      <c r="AK104" s="37"/>
      <c r="AL104" s="37"/>
      <c r="AM104" s="37"/>
      <c r="AN104" s="37"/>
      <c r="AO104" s="37"/>
      <c r="AP104" s="37"/>
      <c r="AQ104" s="117"/>
      <c r="AR104" s="97"/>
    </row>
    <row r="105" spans="3:44" ht="15.75" thickBot="1" x14ac:dyDescent="0.3">
      <c r="C105" s="8"/>
      <c r="D105" s="9"/>
      <c r="E105" s="9"/>
      <c r="F105" s="44"/>
      <c r="G105" s="44"/>
      <c r="H105" s="42"/>
      <c r="I105" s="98"/>
      <c r="J105" s="98"/>
      <c r="K105" s="43"/>
      <c r="L105" s="44"/>
      <c r="M105" s="44"/>
      <c r="N105" s="44"/>
      <c r="O105" s="44"/>
      <c r="P105" s="44"/>
      <c r="Q105" s="44"/>
      <c r="R105" s="44"/>
      <c r="S105" s="44"/>
      <c r="T105" s="44"/>
      <c r="U105" s="118"/>
      <c r="V105" s="103"/>
      <c r="W105" s="44"/>
      <c r="X105" s="44"/>
      <c r="Y105" s="44"/>
      <c r="Z105" s="44"/>
      <c r="AA105" s="44"/>
      <c r="AB105" s="44"/>
      <c r="AC105" s="44"/>
      <c r="AD105" s="44"/>
      <c r="AE105" s="44"/>
      <c r="AF105" s="118"/>
      <c r="AG105" s="103"/>
      <c r="AH105" s="44"/>
      <c r="AI105" s="44"/>
      <c r="AJ105" s="44"/>
      <c r="AK105" s="44"/>
      <c r="AL105" s="44"/>
      <c r="AM105" s="44"/>
      <c r="AN105" s="44"/>
      <c r="AO105" s="44"/>
      <c r="AP105" s="44"/>
      <c r="AQ105" s="118"/>
      <c r="AR105" s="103"/>
    </row>
    <row r="106" spans="3:44" x14ac:dyDescent="0.25">
      <c r="C106" s="5" t="s">
        <v>22</v>
      </c>
      <c r="D106" s="6"/>
      <c r="E106" s="6"/>
      <c r="F106" s="35" t="s">
        <v>1</v>
      </c>
      <c r="G106" s="35" t="s">
        <v>73</v>
      </c>
      <c r="H106" s="36">
        <v>1</v>
      </c>
      <c r="I106" s="97">
        <f t="shared" ref="I106" si="282">U106+AF106+AQ106</f>
        <v>0.7197231833910035</v>
      </c>
      <c r="J106" s="97">
        <f t="shared" ref="J106" si="283">V106+AG106+AR106</f>
        <v>0.73356401384083048</v>
      </c>
      <c r="K106" s="38">
        <v>289</v>
      </c>
      <c r="L106" s="37"/>
      <c r="M106" s="37"/>
      <c r="N106" s="37"/>
      <c r="O106" s="37"/>
      <c r="P106" s="37"/>
      <c r="Q106" s="37">
        <v>167</v>
      </c>
      <c r="R106" s="37">
        <v>41</v>
      </c>
      <c r="S106" s="37">
        <v>4</v>
      </c>
      <c r="T106" s="37">
        <v>0</v>
      </c>
      <c r="U106" s="117">
        <f t="shared" ref="U106" si="284">(Q106+R106)/K106</f>
        <v>0.7197231833910035</v>
      </c>
      <c r="V106" s="97">
        <f t="shared" ref="V106" si="285">(Q106+R106+S106+T106)/K106</f>
        <v>0.73356401384083048</v>
      </c>
      <c r="W106" s="37"/>
      <c r="X106" s="37"/>
      <c r="Y106" s="37"/>
      <c r="Z106" s="37"/>
      <c r="AA106" s="37"/>
      <c r="AB106" s="37">
        <v>0</v>
      </c>
      <c r="AC106" s="37">
        <v>0</v>
      </c>
      <c r="AD106" s="37">
        <v>0</v>
      </c>
      <c r="AE106" s="37">
        <v>0</v>
      </c>
      <c r="AF106" s="117">
        <f t="shared" ref="AF106" si="286">(AB106+AC106)/K106</f>
        <v>0</v>
      </c>
      <c r="AG106" s="97">
        <f t="shared" ref="AG106" si="287">(AB106+AC106+AD106+AE106)/K106</f>
        <v>0</v>
      </c>
      <c r="AH106" s="37"/>
      <c r="AI106" s="37"/>
      <c r="AJ106" s="37"/>
      <c r="AK106" s="37"/>
      <c r="AL106" s="37"/>
      <c r="AM106" s="37">
        <v>0</v>
      </c>
      <c r="AN106" s="37">
        <v>0</v>
      </c>
      <c r="AO106" s="37">
        <v>0</v>
      </c>
      <c r="AP106" s="37">
        <v>0</v>
      </c>
      <c r="AQ106" s="117">
        <f t="shared" ref="AQ106" si="288">(AM106+AN106)/K106</f>
        <v>0</v>
      </c>
      <c r="AR106" s="97">
        <f t="shared" ref="AR106" si="289">(AM106+AN106+AO106+AP106)/K106</f>
        <v>0</v>
      </c>
    </row>
    <row r="107" spans="3:44" x14ac:dyDescent="0.25">
      <c r="C107" s="5"/>
      <c r="D107" s="6"/>
      <c r="E107" s="6"/>
      <c r="F107" s="35" t="s">
        <v>32</v>
      </c>
      <c r="G107" s="35" t="s">
        <v>73</v>
      </c>
      <c r="H107" s="36">
        <v>2</v>
      </c>
      <c r="I107" s="97">
        <f t="shared" ref="I107:J107" si="290">U107+AF107+AQ107</f>
        <v>0.84507042253521125</v>
      </c>
      <c r="J107" s="97">
        <f t="shared" si="290"/>
        <v>0.90140845070422526</v>
      </c>
      <c r="K107" s="38">
        <v>71</v>
      </c>
      <c r="L107" s="37"/>
      <c r="M107" s="37"/>
      <c r="N107" s="37"/>
      <c r="O107" s="37"/>
      <c r="P107" s="37">
        <v>4</v>
      </c>
      <c r="Q107" s="37">
        <v>53</v>
      </c>
      <c r="R107" s="37">
        <v>1</v>
      </c>
      <c r="S107" s="37">
        <v>2</v>
      </c>
      <c r="T107" s="37">
        <v>1</v>
      </c>
      <c r="U107" s="117">
        <f t="shared" ref="U107" si="291">(P107+Q107+R107)/K107</f>
        <v>0.81690140845070425</v>
      </c>
      <c r="V107" s="97">
        <f t="shared" ref="V107" si="292">(P107+Q107+R107+S107+T107)/K107</f>
        <v>0.85915492957746475</v>
      </c>
      <c r="W107" s="37"/>
      <c r="X107" s="37"/>
      <c r="Y107" s="37"/>
      <c r="Z107" s="37"/>
      <c r="AA107" s="37">
        <v>0</v>
      </c>
      <c r="AB107" s="37">
        <v>0</v>
      </c>
      <c r="AC107" s="37">
        <v>1</v>
      </c>
      <c r="AD107" s="37">
        <v>0</v>
      </c>
      <c r="AE107" s="37">
        <v>0</v>
      </c>
      <c r="AF107" s="117">
        <f t="shared" ref="AF107" si="293">(AA107+AB107+AC107)/K107</f>
        <v>1.4084507042253521E-2</v>
      </c>
      <c r="AG107" s="97">
        <f t="shared" ref="AG107" si="294">(AA107+AB107+AC107+AD107+AE107)/K107</f>
        <v>1.4084507042253521E-2</v>
      </c>
      <c r="AH107" s="37"/>
      <c r="AI107" s="37"/>
      <c r="AJ107" s="37"/>
      <c r="AK107" s="37"/>
      <c r="AL107" s="37">
        <v>0</v>
      </c>
      <c r="AM107" s="37">
        <v>0</v>
      </c>
      <c r="AN107" s="37">
        <v>1</v>
      </c>
      <c r="AO107" s="37">
        <v>1</v>
      </c>
      <c r="AP107" s="37">
        <v>0</v>
      </c>
      <c r="AQ107" s="117">
        <f t="shared" ref="AQ107" si="295">(AL107+AM107+AN107)/K107</f>
        <v>1.4084507042253521E-2</v>
      </c>
      <c r="AR107" s="97">
        <f t="shared" ref="AR107" si="296">(AL107+AM107+AN107+AO107+AP107)/K107</f>
        <v>2.8169014084507043E-2</v>
      </c>
    </row>
    <row r="108" spans="3:44" x14ac:dyDescent="0.25">
      <c r="C108" s="5"/>
      <c r="D108" s="6"/>
      <c r="E108" s="6"/>
      <c r="F108" s="35" t="s">
        <v>2</v>
      </c>
      <c r="G108" s="35" t="s">
        <v>73</v>
      </c>
      <c r="H108" s="36">
        <v>4</v>
      </c>
      <c r="I108" s="96" t="s">
        <v>28</v>
      </c>
      <c r="J108" s="96" t="s">
        <v>28</v>
      </c>
      <c r="K108" s="39" t="s">
        <v>29</v>
      </c>
      <c r="L108" s="40"/>
      <c r="M108" s="40"/>
      <c r="N108" s="40"/>
      <c r="O108" s="40"/>
      <c r="P108" s="40"/>
      <c r="Q108" s="40"/>
      <c r="R108" s="40"/>
      <c r="S108" s="40"/>
      <c r="T108" s="40"/>
      <c r="U108" s="117"/>
      <c r="V108" s="97"/>
      <c r="W108" s="37"/>
      <c r="X108" s="37"/>
      <c r="Y108" s="37"/>
      <c r="Z108" s="37"/>
      <c r="AA108" s="37"/>
      <c r="AB108" s="37"/>
      <c r="AC108" s="37"/>
      <c r="AD108" s="37"/>
      <c r="AE108" s="37"/>
      <c r="AF108" s="117"/>
      <c r="AG108" s="97"/>
      <c r="AH108" s="37"/>
      <c r="AI108" s="37"/>
      <c r="AJ108" s="37"/>
      <c r="AK108" s="37"/>
      <c r="AL108" s="37"/>
      <c r="AM108" s="37"/>
      <c r="AN108" s="37"/>
      <c r="AO108" s="37"/>
      <c r="AP108" s="37"/>
      <c r="AQ108" s="117"/>
      <c r="AR108" s="97"/>
    </row>
    <row r="109" spans="3:44" x14ac:dyDescent="0.25">
      <c r="C109" s="5"/>
      <c r="D109" s="6"/>
      <c r="E109" s="6"/>
      <c r="F109" s="35" t="s">
        <v>4</v>
      </c>
      <c r="G109" s="35" t="s">
        <v>73</v>
      </c>
      <c r="H109" s="36">
        <v>3</v>
      </c>
      <c r="I109" s="96" t="s">
        <v>28</v>
      </c>
      <c r="J109" s="96" t="s">
        <v>28</v>
      </c>
      <c r="K109" s="39" t="s">
        <v>29</v>
      </c>
      <c r="L109" s="40"/>
      <c r="M109" s="40"/>
      <c r="N109" s="40"/>
      <c r="O109" s="40"/>
      <c r="P109" s="40"/>
      <c r="Q109" s="40"/>
      <c r="R109" s="40"/>
      <c r="S109" s="40"/>
      <c r="T109" s="40"/>
      <c r="U109" s="117"/>
      <c r="V109" s="97"/>
      <c r="W109" s="37"/>
      <c r="X109" s="37"/>
      <c r="Y109" s="37"/>
      <c r="Z109" s="37"/>
      <c r="AA109" s="37"/>
      <c r="AB109" s="37"/>
      <c r="AC109" s="37"/>
      <c r="AD109" s="37"/>
      <c r="AE109" s="37"/>
      <c r="AF109" s="117"/>
      <c r="AG109" s="97"/>
      <c r="AH109" s="37"/>
      <c r="AI109" s="37"/>
      <c r="AJ109" s="37"/>
      <c r="AK109" s="37"/>
      <c r="AL109" s="37"/>
      <c r="AM109" s="37"/>
      <c r="AN109" s="37"/>
      <c r="AO109" s="37"/>
      <c r="AP109" s="37"/>
      <c r="AQ109" s="117"/>
      <c r="AR109" s="97"/>
    </row>
    <row r="110" spans="3:44" x14ac:dyDescent="0.25">
      <c r="C110" s="5"/>
      <c r="D110" s="6"/>
      <c r="E110" s="6"/>
      <c r="F110" s="35" t="s">
        <v>5</v>
      </c>
      <c r="G110" s="35" t="s">
        <v>73</v>
      </c>
      <c r="H110" s="36">
        <v>6</v>
      </c>
      <c r="I110" s="96" t="s">
        <v>28</v>
      </c>
      <c r="J110" s="96" t="s">
        <v>28</v>
      </c>
      <c r="K110" s="39" t="s">
        <v>29</v>
      </c>
      <c r="L110" s="40"/>
      <c r="M110" s="40"/>
      <c r="N110" s="40"/>
      <c r="O110" s="40"/>
      <c r="P110" s="40"/>
      <c r="Q110" s="40"/>
      <c r="R110" s="40"/>
      <c r="S110" s="40"/>
      <c r="T110" s="40"/>
      <c r="U110" s="117"/>
      <c r="V110" s="97"/>
      <c r="W110" s="37"/>
      <c r="X110" s="37"/>
      <c r="Y110" s="37"/>
      <c r="Z110" s="37"/>
      <c r="AA110" s="37"/>
      <c r="AB110" s="37"/>
      <c r="AC110" s="37"/>
      <c r="AD110" s="37"/>
      <c r="AE110" s="37"/>
      <c r="AF110" s="117"/>
      <c r="AG110" s="97"/>
      <c r="AH110" s="37"/>
      <c r="AI110" s="37"/>
      <c r="AJ110" s="37"/>
      <c r="AK110" s="37"/>
      <c r="AL110" s="37"/>
      <c r="AM110" s="37"/>
      <c r="AN110" s="37"/>
      <c r="AO110" s="37"/>
      <c r="AP110" s="37"/>
      <c r="AQ110" s="117"/>
      <c r="AR110" s="97"/>
    </row>
    <row r="111" spans="3:44" ht="15.75" thickBot="1" x14ac:dyDescent="0.3">
      <c r="C111" s="8"/>
      <c r="D111" s="8"/>
      <c r="E111" s="8"/>
      <c r="F111" s="44"/>
      <c r="G111" s="44"/>
      <c r="H111" s="42"/>
      <c r="I111" s="98"/>
      <c r="J111" s="98"/>
      <c r="K111" s="43"/>
      <c r="L111" s="44"/>
      <c r="M111" s="44"/>
      <c r="N111" s="44"/>
      <c r="O111" s="44"/>
      <c r="P111" s="44"/>
      <c r="Q111" s="44"/>
      <c r="R111" s="44"/>
      <c r="S111" s="44"/>
      <c r="T111" s="44"/>
      <c r="U111" s="118"/>
      <c r="V111" s="103"/>
      <c r="W111" s="44"/>
      <c r="X111" s="44"/>
      <c r="Y111" s="44"/>
      <c r="Z111" s="44"/>
      <c r="AA111" s="44"/>
      <c r="AB111" s="44"/>
      <c r="AC111" s="44"/>
      <c r="AD111" s="44"/>
      <c r="AE111" s="44"/>
      <c r="AF111" s="118"/>
      <c r="AG111" s="103"/>
      <c r="AH111" s="44"/>
      <c r="AI111" s="44"/>
      <c r="AJ111" s="44"/>
      <c r="AK111" s="44"/>
      <c r="AL111" s="44"/>
      <c r="AM111" s="44"/>
      <c r="AN111" s="44"/>
      <c r="AO111" s="44"/>
      <c r="AP111" s="44"/>
      <c r="AQ111" s="118"/>
      <c r="AR111" s="103"/>
    </row>
    <row r="112" spans="3:44" x14ac:dyDescent="0.25">
      <c r="C112" s="5" t="s">
        <v>23</v>
      </c>
      <c r="D112" s="6"/>
      <c r="E112" s="6"/>
      <c r="F112" s="35" t="s">
        <v>1</v>
      </c>
      <c r="G112" s="35" t="s">
        <v>73</v>
      </c>
      <c r="H112" s="36">
        <v>1</v>
      </c>
      <c r="I112" s="97">
        <f t="shared" ref="I112" si="297">U112+AF112+AQ112</f>
        <v>0.57611940298507458</v>
      </c>
      <c r="J112" s="97">
        <f t="shared" ref="J112" si="298">V112+AG112+AR112</f>
        <v>0.59999999999999987</v>
      </c>
      <c r="K112" s="38">
        <v>335</v>
      </c>
      <c r="L112" s="37"/>
      <c r="M112" s="37"/>
      <c r="N112" s="37"/>
      <c r="O112" s="37"/>
      <c r="P112" s="37"/>
      <c r="Q112" s="37">
        <v>181</v>
      </c>
      <c r="R112" s="37">
        <v>9</v>
      </c>
      <c r="S112" s="37">
        <v>2</v>
      </c>
      <c r="T112" s="37">
        <v>1</v>
      </c>
      <c r="U112" s="117">
        <f t="shared" ref="U112" si="299">(Q112+R112)/K112</f>
        <v>0.56716417910447758</v>
      </c>
      <c r="V112" s="97">
        <f t="shared" ref="V112" si="300">(Q112+R112+S112+T112)/K112</f>
        <v>0.57611940298507458</v>
      </c>
      <c r="W112" s="37"/>
      <c r="X112" s="37"/>
      <c r="Y112" s="37"/>
      <c r="Z112" s="37"/>
      <c r="AA112" s="37"/>
      <c r="AB112" s="37">
        <v>0</v>
      </c>
      <c r="AC112" s="37">
        <v>0</v>
      </c>
      <c r="AD112" s="37">
        <v>1</v>
      </c>
      <c r="AE112" s="37">
        <v>1</v>
      </c>
      <c r="AF112" s="117">
        <f t="shared" ref="AF112" si="301">(AB112+AC112)/K112</f>
        <v>0</v>
      </c>
      <c r="AG112" s="97">
        <f t="shared" ref="AG112" si="302">(AB112+AC112+AD112+AE112)/K112</f>
        <v>5.9701492537313433E-3</v>
      </c>
      <c r="AH112" s="37"/>
      <c r="AI112" s="37"/>
      <c r="AJ112" s="37"/>
      <c r="AK112" s="37"/>
      <c r="AL112" s="37"/>
      <c r="AM112" s="37">
        <v>2</v>
      </c>
      <c r="AN112" s="37">
        <v>1</v>
      </c>
      <c r="AO112" s="37">
        <v>3</v>
      </c>
      <c r="AP112" s="37">
        <v>0</v>
      </c>
      <c r="AQ112" s="117">
        <f t="shared" ref="AQ112" si="303">(AM112+AN112)/K112</f>
        <v>8.9552238805970154E-3</v>
      </c>
      <c r="AR112" s="97">
        <f t="shared" ref="AR112" si="304">(AM112+AN112+AO112+AP112)/K112</f>
        <v>1.7910447761194031E-2</v>
      </c>
    </row>
    <row r="113" spans="3:44" x14ac:dyDescent="0.25">
      <c r="C113" s="5"/>
      <c r="D113" s="6"/>
      <c r="E113" s="6"/>
      <c r="F113" s="35" t="s">
        <v>32</v>
      </c>
      <c r="G113" s="35" t="s">
        <v>73</v>
      </c>
      <c r="H113" s="36">
        <v>2</v>
      </c>
      <c r="I113" s="97">
        <f t="shared" ref="I113" si="305">U113+AF113+AQ113</f>
        <v>0.14778325123152708</v>
      </c>
      <c r="J113" s="97">
        <f t="shared" ref="J113" si="306">V113+AG113+AR113</f>
        <v>0.15517241379310345</v>
      </c>
      <c r="K113" s="38">
        <v>406</v>
      </c>
      <c r="L113" s="37"/>
      <c r="M113" s="37"/>
      <c r="N113" s="37"/>
      <c r="O113" s="37"/>
      <c r="P113" s="37">
        <v>17</v>
      </c>
      <c r="Q113" s="37">
        <v>40</v>
      </c>
      <c r="R113" s="37">
        <v>2</v>
      </c>
      <c r="S113" s="37">
        <v>1</v>
      </c>
      <c r="T113" s="37">
        <v>0</v>
      </c>
      <c r="U113" s="117">
        <f t="shared" ref="U113" si="307">(P113+Q113+R113)/K113</f>
        <v>0.14532019704433496</v>
      </c>
      <c r="V113" s="97">
        <f t="shared" ref="V113" si="308">(P113+Q113+R113+S113+T113)/K113</f>
        <v>0.14778325123152711</v>
      </c>
      <c r="W113" s="37"/>
      <c r="X113" s="37"/>
      <c r="Y113" s="37"/>
      <c r="Z113" s="37"/>
      <c r="AA113" s="37">
        <v>0</v>
      </c>
      <c r="AB113" s="37">
        <v>0</v>
      </c>
      <c r="AC113" s="37">
        <v>0</v>
      </c>
      <c r="AD113" s="37">
        <v>1</v>
      </c>
      <c r="AE113" s="37">
        <v>1</v>
      </c>
      <c r="AF113" s="117">
        <f t="shared" ref="AF113" si="309">(AA113+AB113+AC113)/K113</f>
        <v>0</v>
      </c>
      <c r="AG113" s="97">
        <f t="shared" ref="AG113" si="310">(AA113+AB113+AC113+AD113+AE113)/K113</f>
        <v>4.9261083743842365E-3</v>
      </c>
      <c r="AH113" s="37"/>
      <c r="AI113" s="37"/>
      <c r="AJ113" s="37"/>
      <c r="AK113" s="37"/>
      <c r="AL113" s="37">
        <v>0</v>
      </c>
      <c r="AM113" s="37">
        <v>1</v>
      </c>
      <c r="AN113" s="37">
        <v>0</v>
      </c>
      <c r="AO113" s="37">
        <v>0</v>
      </c>
      <c r="AP113" s="37">
        <v>0</v>
      </c>
      <c r="AQ113" s="117">
        <f t="shared" ref="AQ113" si="311">(AL113+AM113+AN113)/K113</f>
        <v>2.4630541871921183E-3</v>
      </c>
      <c r="AR113" s="97">
        <f t="shared" ref="AR113" si="312">(AL113+AM113+AN113+AO113+AP113)/K113</f>
        <v>2.4630541871921183E-3</v>
      </c>
    </row>
    <row r="114" spans="3:44" x14ac:dyDescent="0.25">
      <c r="C114" s="5"/>
      <c r="D114" s="6"/>
      <c r="E114" s="6"/>
      <c r="F114" s="35" t="s">
        <v>2</v>
      </c>
      <c r="G114" s="35" t="s">
        <v>73</v>
      </c>
      <c r="H114" s="36">
        <v>4</v>
      </c>
      <c r="I114" s="97">
        <f t="shared" ref="I114" si="313">U114+AF114+AQ114</f>
        <v>0.6785714285714286</v>
      </c>
      <c r="J114" s="97">
        <f>V114+AG114+AR114</f>
        <v>0.7142857142857143</v>
      </c>
      <c r="K114" s="38">
        <v>28</v>
      </c>
      <c r="L114" s="37"/>
      <c r="M114" s="37"/>
      <c r="N114" s="37">
        <v>0</v>
      </c>
      <c r="O114" s="37">
        <v>18</v>
      </c>
      <c r="P114" s="37">
        <v>1</v>
      </c>
      <c r="Q114" s="37">
        <v>0</v>
      </c>
      <c r="R114" s="37">
        <v>0</v>
      </c>
      <c r="S114" s="37">
        <v>0</v>
      </c>
      <c r="T114" s="37">
        <v>0</v>
      </c>
      <c r="U114" s="117">
        <f t="shared" ref="U114" si="314">(N114+O114+P114+Q114+R114) /K114</f>
        <v>0.6785714285714286</v>
      </c>
      <c r="V114" s="97">
        <f t="shared" ref="V114" si="315">(N114+O114+P114+Q114+R114+S114+T114)/K114</f>
        <v>0.6785714285714286</v>
      </c>
      <c r="W114" s="37"/>
      <c r="X114" s="37"/>
      <c r="Y114" s="37">
        <v>0</v>
      </c>
      <c r="Z114" s="37">
        <v>0</v>
      </c>
      <c r="AA114" s="37">
        <v>0</v>
      </c>
      <c r="AB114" s="37">
        <v>0</v>
      </c>
      <c r="AC114" s="37">
        <v>0</v>
      </c>
      <c r="AD114" s="37">
        <v>0</v>
      </c>
      <c r="AE114" s="37">
        <v>0</v>
      </c>
      <c r="AF114" s="117">
        <f t="shared" ref="AF114" si="316">(Y114+Z114+AA114+AB114+AC114) /K114</f>
        <v>0</v>
      </c>
      <c r="AG114" s="97">
        <f t="shared" ref="AG114" si="317">(Y114+Z114+AA114+AB114+AC114+AD114+AE114)/K114</f>
        <v>0</v>
      </c>
      <c r="AH114" s="37"/>
      <c r="AI114" s="37"/>
      <c r="AJ114" s="37">
        <v>0</v>
      </c>
      <c r="AK114" s="37">
        <v>0</v>
      </c>
      <c r="AL114" s="37">
        <v>0</v>
      </c>
      <c r="AM114" s="37">
        <v>0</v>
      </c>
      <c r="AN114" s="37">
        <v>0</v>
      </c>
      <c r="AO114" s="37">
        <v>0</v>
      </c>
      <c r="AP114" s="37">
        <v>1</v>
      </c>
      <c r="AQ114" s="117">
        <f t="shared" ref="AQ114" si="318">(AJ114+AK114+AL114+AM114+AN114) /K114</f>
        <v>0</v>
      </c>
      <c r="AR114" s="97">
        <f t="shared" ref="AR114" si="319">(AJ114+AK114+AL114+AM114+AN114+AO114+AP114)/K114</f>
        <v>3.5714285714285712E-2</v>
      </c>
    </row>
    <row r="115" spans="3:44" x14ac:dyDescent="0.25">
      <c r="C115" s="5"/>
      <c r="D115" s="6"/>
      <c r="E115" s="6"/>
      <c r="F115" s="35" t="s">
        <v>4</v>
      </c>
      <c r="G115" s="35" t="s">
        <v>73</v>
      </c>
      <c r="H115" s="36">
        <v>3</v>
      </c>
      <c r="I115" s="96" t="s">
        <v>28</v>
      </c>
      <c r="J115" s="96" t="s">
        <v>28</v>
      </c>
      <c r="K115" s="39" t="s">
        <v>29</v>
      </c>
      <c r="L115" s="40"/>
      <c r="M115" s="40"/>
      <c r="N115" s="40"/>
      <c r="O115" s="40"/>
      <c r="P115" s="40"/>
      <c r="Q115" s="40"/>
      <c r="R115" s="40"/>
      <c r="S115" s="40"/>
      <c r="T115" s="40"/>
      <c r="U115" s="117"/>
      <c r="V115" s="97"/>
      <c r="W115" s="37"/>
      <c r="X115" s="37"/>
      <c r="Y115" s="37"/>
      <c r="Z115" s="37"/>
      <c r="AA115" s="37"/>
      <c r="AB115" s="37"/>
      <c r="AC115" s="37"/>
      <c r="AD115" s="37"/>
      <c r="AE115" s="37"/>
      <c r="AF115" s="117"/>
      <c r="AG115" s="97"/>
      <c r="AH115" s="37"/>
      <c r="AI115" s="37"/>
      <c r="AJ115" s="37"/>
      <c r="AK115" s="37"/>
      <c r="AL115" s="37"/>
      <c r="AM115" s="37"/>
      <c r="AN115" s="37"/>
      <c r="AO115" s="37"/>
      <c r="AP115" s="37"/>
      <c r="AQ115" s="117"/>
      <c r="AR115" s="97"/>
    </row>
    <row r="116" spans="3:44" x14ac:dyDescent="0.25">
      <c r="C116" s="5"/>
      <c r="D116" s="6"/>
      <c r="E116" s="6"/>
      <c r="F116" s="35" t="s">
        <v>5</v>
      </c>
      <c r="G116" s="35" t="s">
        <v>73</v>
      </c>
      <c r="H116" s="36">
        <v>6</v>
      </c>
      <c r="I116" s="96" t="s">
        <v>28</v>
      </c>
      <c r="J116" s="96" t="s">
        <v>28</v>
      </c>
      <c r="K116" s="39" t="s">
        <v>29</v>
      </c>
      <c r="L116" s="40"/>
      <c r="M116" s="40"/>
      <c r="N116" s="40"/>
      <c r="O116" s="40"/>
      <c r="P116" s="40"/>
      <c r="Q116" s="40"/>
      <c r="R116" s="40"/>
      <c r="S116" s="40"/>
      <c r="T116" s="40"/>
      <c r="U116" s="117"/>
      <c r="V116" s="97"/>
      <c r="W116" s="37"/>
      <c r="X116" s="37"/>
      <c r="Y116" s="37"/>
      <c r="Z116" s="37"/>
      <c r="AA116" s="37"/>
      <c r="AB116" s="37"/>
      <c r="AC116" s="37"/>
      <c r="AD116" s="37"/>
      <c r="AE116" s="37"/>
      <c r="AF116" s="117"/>
      <c r="AG116" s="97"/>
      <c r="AH116" s="37"/>
      <c r="AI116" s="37"/>
      <c r="AJ116" s="37"/>
      <c r="AK116" s="37"/>
      <c r="AL116" s="37"/>
      <c r="AM116" s="37"/>
      <c r="AN116" s="37"/>
      <c r="AO116" s="37"/>
      <c r="AP116" s="37"/>
      <c r="AQ116" s="117"/>
      <c r="AR116" s="97"/>
    </row>
    <row r="117" spans="3:44" ht="15.75" thickBot="1" x14ac:dyDescent="0.3">
      <c r="C117" s="8"/>
      <c r="D117" s="9"/>
      <c r="E117" s="9"/>
      <c r="F117" s="44"/>
      <c r="G117" s="44"/>
      <c r="H117" s="42"/>
      <c r="I117" s="98"/>
      <c r="J117" s="98"/>
      <c r="K117" s="43"/>
      <c r="L117" s="44"/>
      <c r="M117" s="44"/>
      <c r="N117" s="44"/>
      <c r="O117" s="44"/>
      <c r="P117" s="44"/>
      <c r="Q117" s="44"/>
      <c r="R117" s="44"/>
      <c r="S117" s="44"/>
      <c r="T117" s="44"/>
      <c r="U117" s="118"/>
      <c r="V117" s="103"/>
      <c r="W117" s="44"/>
      <c r="X117" s="44"/>
      <c r="Y117" s="44"/>
      <c r="Z117" s="44"/>
      <c r="AA117" s="44"/>
      <c r="AB117" s="44"/>
      <c r="AC117" s="44"/>
      <c r="AD117" s="44"/>
      <c r="AE117" s="44"/>
      <c r="AF117" s="118"/>
      <c r="AG117" s="103"/>
      <c r="AH117" s="44"/>
      <c r="AI117" s="44"/>
      <c r="AJ117" s="44"/>
      <c r="AK117" s="44"/>
      <c r="AL117" s="44"/>
      <c r="AM117" s="44"/>
      <c r="AN117" s="44"/>
      <c r="AO117" s="44"/>
      <c r="AP117" s="44"/>
      <c r="AQ117" s="118"/>
      <c r="AR117" s="103"/>
    </row>
    <row r="118" spans="3:44" x14ac:dyDescent="0.25">
      <c r="C118" s="5" t="s">
        <v>24</v>
      </c>
      <c r="D118" s="6"/>
      <c r="E118" s="6"/>
      <c r="F118" s="35" t="s">
        <v>1</v>
      </c>
      <c r="G118" s="35" t="s">
        <v>73</v>
      </c>
      <c r="H118" s="36">
        <v>1</v>
      </c>
      <c r="I118" s="97">
        <f t="shared" ref="I118" si="320">U118+AF118+AQ118</f>
        <v>0.71356783919597988</v>
      </c>
      <c r="J118" s="97">
        <f t="shared" ref="J118" si="321">V118+AG118+AR118</f>
        <v>0.75628140703517577</v>
      </c>
      <c r="K118" s="38">
        <v>398</v>
      </c>
      <c r="L118" s="37"/>
      <c r="M118" s="37"/>
      <c r="N118" s="37"/>
      <c r="O118" s="37"/>
      <c r="P118" s="37"/>
      <c r="Q118" s="37">
        <v>240</v>
      </c>
      <c r="R118" s="37">
        <v>35</v>
      </c>
      <c r="S118" s="37">
        <v>6</v>
      </c>
      <c r="T118" s="37">
        <v>6</v>
      </c>
      <c r="U118" s="117">
        <f t="shared" ref="U118" si="322">(Q118+R118)/K118</f>
        <v>0.69095477386934678</v>
      </c>
      <c r="V118" s="97">
        <f t="shared" ref="V118" si="323">(Q118+R118+S118+T118)/K118</f>
        <v>0.72110552763819091</v>
      </c>
      <c r="W118" s="37"/>
      <c r="X118" s="37"/>
      <c r="Y118" s="37"/>
      <c r="Z118" s="37"/>
      <c r="AA118" s="37"/>
      <c r="AB118" s="37">
        <v>1</v>
      </c>
      <c r="AC118" s="37">
        <v>0</v>
      </c>
      <c r="AD118" s="37">
        <v>0</v>
      </c>
      <c r="AE118" s="37">
        <v>2</v>
      </c>
      <c r="AF118" s="117">
        <f t="shared" ref="AF118" si="324">(AB118+AC118)/K118</f>
        <v>2.5125628140703518E-3</v>
      </c>
      <c r="AG118" s="97">
        <f t="shared" ref="AG118" si="325">(AB118+AC118+AD118+AE118)/K118</f>
        <v>7.537688442211055E-3</v>
      </c>
      <c r="AH118" s="37"/>
      <c r="AI118" s="37"/>
      <c r="AJ118" s="37"/>
      <c r="AK118" s="37"/>
      <c r="AL118" s="37"/>
      <c r="AM118" s="37">
        <v>7</v>
      </c>
      <c r="AN118" s="37">
        <v>1</v>
      </c>
      <c r="AO118" s="37">
        <v>2</v>
      </c>
      <c r="AP118" s="37">
        <v>1</v>
      </c>
      <c r="AQ118" s="117">
        <f t="shared" ref="AQ118" si="326">(AM118+AN118)/K118</f>
        <v>2.0100502512562814E-2</v>
      </c>
      <c r="AR118" s="97">
        <f t="shared" ref="AR118" si="327">(AM118+AN118+AO118+AP118)/K118</f>
        <v>2.7638190954773871E-2</v>
      </c>
    </row>
    <row r="119" spans="3:44" x14ac:dyDescent="0.25">
      <c r="C119" s="5"/>
      <c r="D119" s="6"/>
      <c r="E119" s="6"/>
      <c r="F119" s="35" t="s">
        <v>32</v>
      </c>
      <c r="G119" s="35" t="s">
        <v>73</v>
      </c>
      <c r="H119" s="36">
        <v>2</v>
      </c>
      <c r="I119" s="97">
        <f t="shared" ref="I119:J119" si="328">U119+AF119+AQ119</f>
        <v>0.42477876106194684</v>
      </c>
      <c r="J119" s="97">
        <f t="shared" si="328"/>
        <v>0.46017699115044247</v>
      </c>
      <c r="K119" s="38">
        <v>113</v>
      </c>
      <c r="L119" s="37"/>
      <c r="M119" s="37"/>
      <c r="N119" s="37"/>
      <c r="O119" s="37"/>
      <c r="P119" s="37">
        <v>9</v>
      </c>
      <c r="Q119" s="37">
        <v>31</v>
      </c>
      <c r="R119" s="37">
        <v>3</v>
      </c>
      <c r="S119" s="37">
        <v>2</v>
      </c>
      <c r="T119" s="37">
        <v>2</v>
      </c>
      <c r="U119" s="117">
        <f t="shared" ref="U119" si="329">(P119+Q119+R119)/K119</f>
        <v>0.38053097345132741</v>
      </c>
      <c r="V119" s="97">
        <f t="shared" ref="V119" si="330">(P119+Q119+R119+S119+T119)/K119</f>
        <v>0.41592920353982299</v>
      </c>
      <c r="W119" s="37"/>
      <c r="X119" s="37"/>
      <c r="Y119" s="37"/>
      <c r="Z119" s="37"/>
      <c r="AA119" s="37">
        <v>0</v>
      </c>
      <c r="AB119" s="37">
        <v>2</v>
      </c>
      <c r="AC119" s="37">
        <v>0</v>
      </c>
      <c r="AD119" s="37">
        <v>0</v>
      </c>
      <c r="AE119" s="37">
        <v>0</v>
      </c>
      <c r="AF119" s="117">
        <f t="shared" ref="AF119" si="331">(AA119+AB119+AC119)/K119</f>
        <v>1.7699115044247787E-2</v>
      </c>
      <c r="AG119" s="97">
        <f t="shared" ref="AG119" si="332">(AA119+AB119+AC119+AD119+AE119)/K119</f>
        <v>1.7699115044247787E-2</v>
      </c>
      <c r="AH119" s="37"/>
      <c r="AI119" s="37"/>
      <c r="AJ119" s="37"/>
      <c r="AK119" s="37"/>
      <c r="AL119" s="37">
        <v>1</v>
      </c>
      <c r="AM119" s="37">
        <v>2</v>
      </c>
      <c r="AN119" s="37">
        <v>0</v>
      </c>
      <c r="AO119" s="37">
        <v>0</v>
      </c>
      <c r="AP119" s="37">
        <v>0</v>
      </c>
      <c r="AQ119" s="117">
        <f t="shared" ref="AQ119" si="333">(AL119+AM119+AN119)/K119</f>
        <v>2.6548672566371681E-2</v>
      </c>
      <c r="AR119" s="97">
        <f t="shared" ref="AR119" si="334">(AL119+AM119+AN119+AO119+AP119)/K119</f>
        <v>2.6548672566371681E-2</v>
      </c>
    </row>
    <row r="120" spans="3:44" x14ac:dyDescent="0.25">
      <c r="C120" s="5"/>
      <c r="D120" s="6"/>
      <c r="E120" s="6"/>
      <c r="F120" s="35" t="s">
        <v>2</v>
      </c>
      <c r="G120" s="35" t="s">
        <v>73</v>
      </c>
      <c r="H120" s="36">
        <v>4</v>
      </c>
      <c r="I120" s="96" t="s">
        <v>28</v>
      </c>
      <c r="J120" s="96" t="s">
        <v>28</v>
      </c>
      <c r="K120" s="39" t="s">
        <v>29</v>
      </c>
      <c r="L120" s="40"/>
      <c r="M120" s="40"/>
      <c r="N120" s="40"/>
      <c r="O120" s="40"/>
      <c r="P120" s="40"/>
      <c r="Q120" s="40"/>
      <c r="R120" s="40"/>
      <c r="S120" s="40"/>
      <c r="T120" s="40"/>
      <c r="U120" s="117"/>
      <c r="V120" s="97"/>
      <c r="W120" s="37"/>
      <c r="X120" s="37"/>
      <c r="Y120" s="37"/>
      <c r="Z120" s="37"/>
      <c r="AA120" s="37"/>
      <c r="AB120" s="37"/>
      <c r="AC120" s="37"/>
      <c r="AD120" s="37"/>
      <c r="AE120" s="37"/>
      <c r="AF120" s="117"/>
      <c r="AG120" s="97"/>
      <c r="AH120" s="37"/>
      <c r="AI120" s="37"/>
      <c r="AJ120" s="37"/>
      <c r="AK120" s="37"/>
      <c r="AL120" s="37"/>
      <c r="AM120" s="37"/>
      <c r="AN120" s="37"/>
      <c r="AO120" s="37"/>
      <c r="AP120" s="37"/>
      <c r="AQ120" s="117"/>
      <c r="AR120" s="97"/>
    </row>
    <row r="121" spans="3:44" x14ac:dyDescent="0.25">
      <c r="C121" s="5"/>
      <c r="D121" s="6"/>
      <c r="E121" s="6"/>
      <c r="F121" s="35" t="s">
        <v>4</v>
      </c>
      <c r="G121" s="35" t="s">
        <v>73</v>
      </c>
      <c r="H121" s="36">
        <v>3</v>
      </c>
      <c r="I121" s="96" t="s">
        <v>28</v>
      </c>
      <c r="J121" s="96" t="s">
        <v>28</v>
      </c>
      <c r="K121" s="39" t="s">
        <v>29</v>
      </c>
      <c r="L121" s="40"/>
      <c r="M121" s="40"/>
      <c r="N121" s="40"/>
      <c r="O121" s="40"/>
      <c r="P121" s="40"/>
      <c r="Q121" s="40"/>
      <c r="R121" s="40"/>
      <c r="S121" s="40"/>
      <c r="T121" s="40"/>
      <c r="U121" s="117"/>
      <c r="V121" s="97"/>
      <c r="W121" s="37"/>
      <c r="X121" s="37"/>
      <c r="Y121" s="37"/>
      <c r="Z121" s="37"/>
      <c r="AA121" s="37"/>
      <c r="AB121" s="37"/>
      <c r="AC121" s="37"/>
      <c r="AD121" s="37"/>
      <c r="AE121" s="37"/>
      <c r="AF121" s="117"/>
      <c r="AG121" s="97"/>
      <c r="AH121" s="37"/>
      <c r="AI121" s="37"/>
      <c r="AJ121" s="37"/>
      <c r="AK121" s="37"/>
      <c r="AL121" s="37"/>
      <c r="AM121" s="37"/>
      <c r="AN121" s="37"/>
      <c r="AO121" s="37"/>
      <c r="AP121" s="37"/>
      <c r="AQ121" s="117"/>
      <c r="AR121" s="97"/>
    </row>
    <row r="122" spans="3:44" x14ac:dyDescent="0.25">
      <c r="C122" s="5"/>
      <c r="D122" s="6"/>
      <c r="E122" s="6"/>
      <c r="F122" s="35" t="s">
        <v>5</v>
      </c>
      <c r="G122" s="35" t="s">
        <v>73</v>
      </c>
      <c r="H122" s="36">
        <v>6</v>
      </c>
      <c r="I122" s="96" t="s">
        <v>28</v>
      </c>
      <c r="J122" s="96" t="s">
        <v>28</v>
      </c>
      <c r="K122" s="39" t="s">
        <v>29</v>
      </c>
      <c r="L122" s="40"/>
      <c r="M122" s="40"/>
      <c r="N122" s="40"/>
      <c r="O122" s="40"/>
      <c r="P122" s="40"/>
      <c r="Q122" s="40"/>
      <c r="R122" s="40"/>
      <c r="S122" s="40"/>
      <c r="T122" s="40"/>
      <c r="U122" s="117"/>
      <c r="V122" s="97"/>
      <c r="W122" s="37"/>
      <c r="X122" s="37"/>
      <c r="Y122" s="37"/>
      <c r="Z122" s="37"/>
      <c r="AA122" s="37"/>
      <c r="AB122" s="37"/>
      <c r="AC122" s="37"/>
      <c r="AD122" s="37"/>
      <c r="AE122" s="37"/>
      <c r="AF122" s="117"/>
      <c r="AG122" s="97"/>
      <c r="AH122" s="37"/>
      <c r="AI122" s="37"/>
      <c r="AJ122" s="37"/>
      <c r="AK122" s="37"/>
      <c r="AL122" s="37"/>
      <c r="AM122" s="37"/>
      <c r="AN122" s="37"/>
      <c r="AO122" s="37"/>
      <c r="AP122" s="37"/>
      <c r="AQ122" s="117"/>
      <c r="AR122" s="97"/>
    </row>
    <row r="123" spans="3:44" ht="15.75" thickBot="1" x14ac:dyDescent="0.3">
      <c r="C123" s="8"/>
      <c r="D123" s="8"/>
      <c r="E123" s="8"/>
      <c r="F123" s="44"/>
      <c r="G123" s="44"/>
      <c r="H123" s="42"/>
      <c r="I123" s="98"/>
      <c r="J123" s="98"/>
      <c r="K123" s="43"/>
      <c r="L123" s="44"/>
      <c r="M123" s="44"/>
      <c r="N123" s="44"/>
      <c r="O123" s="44"/>
      <c r="P123" s="44"/>
      <c r="Q123" s="44"/>
      <c r="R123" s="44"/>
      <c r="S123" s="44"/>
      <c r="T123" s="44"/>
      <c r="U123" s="118"/>
      <c r="V123" s="103"/>
      <c r="W123" s="44"/>
      <c r="X123" s="44"/>
      <c r="Y123" s="44"/>
      <c r="Z123" s="44"/>
      <c r="AA123" s="44"/>
      <c r="AB123" s="44"/>
      <c r="AC123" s="44"/>
      <c r="AD123" s="44"/>
      <c r="AE123" s="44"/>
      <c r="AF123" s="118"/>
      <c r="AG123" s="103"/>
      <c r="AH123" s="44"/>
      <c r="AI123" s="44"/>
      <c r="AJ123" s="44"/>
      <c r="AK123" s="44"/>
      <c r="AL123" s="44"/>
      <c r="AM123" s="44"/>
      <c r="AN123" s="44"/>
      <c r="AO123" s="44"/>
      <c r="AP123" s="44"/>
      <c r="AQ123" s="118"/>
      <c r="AR123" s="103"/>
    </row>
    <row r="124" spans="3:44" x14ac:dyDescent="0.25">
      <c r="C124" s="5" t="s">
        <v>25</v>
      </c>
      <c r="D124" s="6"/>
      <c r="E124" s="6"/>
      <c r="F124" s="35" t="s">
        <v>1</v>
      </c>
      <c r="G124" s="35" t="s">
        <v>73</v>
      </c>
      <c r="H124" s="36">
        <v>1</v>
      </c>
      <c r="I124" s="97">
        <f t="shared" ref="I124" si="335">U124+AF124+AQ124</f>
        <v>0.62212943632567841</v>
      </c>
      <c r="J124" s="97">
        <f t="shared" ref="J124" si="336">V124+AG124+AR124</f>
        <v>0.65970772442588721</v>
      </c>
      <c r="K124" s="38">
        <v>479</v>
      </c>
      <c r="L124" s="37"/>
      <c r="M124" s="37"/>
      <c r="N124" s="37"/>
      <c r="O124" s="37"/>
      <c r="P124" s="37"/>
      <c r="Q124" s="37">
        <v>231</v>
      </c>
      <c r="R124" s="37">
        <v>51</v>
      </c>
      <c r="S124" s="37">
        <v>2</v>
      </c>
      <c r="T124" s="37">
        <v>3</v>
      </c>
      <c r="U124" s="117">
        <f t="shared" ref="U124" si="337">(Q124+R124)/K124</f>
        <v>0.58872651356993733</v>
      </c>
      <c r="V124" s="97">
        <f t="shared" ref="V124" si="338">(Q124+R124+S124+T124)/K124</f>
        <v>0.59916492693110646</v>
      </c>
      <c r="W124" s="37"/>
      <c r="X124" s="37"/>
      <c r="Y124" s="37"/>
      <c r="Z124" s="37"/>
      <c r="AA124" s="37"/>
      <c r="AB124" s="37">
        <v>0</v>
      </c>
      <c r="AC124" s="37">
        <v>2</v>
      </c>
      <c r="AD124" s="37">
        <v>0</v>
      </c>
      <c r="AE124" s="37">
        <v>0</v>
      </c>
      <c r="AF124" s="117">
        <f t="shared" ref="AF124" si="339">(AB124+AC124)/K124</f>
        <v>4.1753653444676405E-3</v>
      </c>
      <c r="AG124" s="97">
        <f t="shared" ref="AG124" si="340">(AB124+AC124+AD124+AE124)/K124</f>
        <v>4.1753653444676405E-3</v>
      </c>
      <c r="AH124" s="37"/>
      <c r="AI124" s="37"/>
      <c r="AJ124" s="37"/>
      <c r="AK124" s="37"/>
      <c r="AL124" s="37"/>
      <c r="AM124" s="37">
        <v>0</v>
      </c>
      <c r="AN124" s="37">
        <v>14</v>
      </c>
      <c r="AO124" s="37">
        <v>11</v>
      </c>
      <c r="AP124" s="37">
        <v>2</v>
      </c>
      <c r="AQ124" s="117">
        <f t="shared" ref="AQ124" si="341">(AM124+AN124)/K124</f>
        <v>2.9227557411273485E-2</v>
      </c>
      <c r="AR124" s="97">
        <f t="shared" ref="AR124" si="342">(AM124+AN124+AO124+AP124)/K124</f>
        <v>5.6367432150313153E-2</v>
      </c>
    </row>
    <row r="125" spans="3:44" x14ac:dyDescent="0.25">
      <c r="C125" s="5"/>
      <c r="D125" s="6"/>
      <c r="E125" s="6"/>
      <c r="F125" s="35" t="s">
        <v>32</v>
      </c>
      <c r="G125" s="35" t="s">
        <v>73</v>
      </c>
      <c r="H125" s="36">
        <v>2</v>
      </c>
      <c r="I125" s="97">
        <f t="shared" ref="I125" si="343">U125+AF125+AQ125</f>
        <v>0.58116232464929862</v>
      </c>
      <c r="J125" s="97">
        <f t="shared" ref="J125" si="344">V125+AG125+AR125</f>
        <v>0.62124248496993995</v>
      </c>
      <c r="K125" s="38">
        <v>499</v>
      </c>
      <c r="L125" s="37"/>
      <c r="M125" s="37"/>
      <c r="N125" s="37"/>
      <c r="O125" s="37"/>
      <c r="P125" s="37">
        <v>29</v>
      </c>
      <c r="Q125" s="37">
        <v>192</v>
      </c>
      <c r="R125" s="37">
        <v>44</v>
      </c>
      <c r="S125" s="37">
        <v>8</v>
      </c>
      <c r="T125" s="37">
        <v>4</v>
      </c>
      <c r="U125" s="117">
        <f t="shared" ref="U125" si="345">(P125+Q125+R125)/K125</f>
        <v>0.53106212424849697</v>
      </c>
      <c r="V125" s="97">
        <f t="shared" ref="V125" si="346">(P125+Q125+R125+S125+T125)/K125</f>
        <v>0.55511022044088176</v>
      </c>
      <c r="W125" s="37"/>
      <c r="X125" s="37"/>
      <c r="Y125" s="37"/>
      <c r="Z125" s="37"/>
      <c r="AA125" s="37">
        <v>0</v>
      </c>
      <c r="AB125" s="37">
        <v>0</v>
      </c>
      <c r="AC125" s="37">
        <v>6</v>
      </c>
      <c r="AD125" s="37">
        <v>2</v>
      </c>
      <c r="AE125" s="37">
        <v>1</v>
      </c>
      <c r="AF125" s="117">
        <f t="shared" ref="AF125" si="347">(AA125+AB125+AC125)/K125</f>
        <v>1.2024048096192385E-2</v>
      </c>
      <c r="AG125" s="97">
        <f t="shared" ref="AG125" si="348">(AA125+AB125+AC125+AD125+AE125)/K125</f>
        <v>1.8036072144288578E-2</v>
      </c>
      <c r="AH125" s="37"/>
      <c r="AI125" s="37"/>
      <c r="AJ125" s="37"/>
      <c r="AK125" s="37"/>
      <c r="AL125" s="37">
        <v>8</v>
      </c>
      <c r="AM125" s="37">
        <v>6</v>
      </c>
      <c r="AN125" s="37">
        <v>5</v>
      </c>
      <c r="AO125" s="37">
        <v>3</v>
      </c>
      <c r="AP125" s="37">
        <v>2</v>
      </c>
      <c r="AQ125" s="117">
        <f t="shared" ref="AQ125" si="349">(AL125+AM125+AN125)/K125</f>
        <v>3.8076152304609222E-2</v>
      </c>
      <c r="AR125" s="97">
        <f t="shared" ref="AR125" si="350">(AL125+AM125+AN125+AO125+AP125)/K125</f>
        <v>4.8096192384769539E-2</v>
      </c>
    </row>
    <row r="126" spans="3:44" x14ac:dyDescent="0.25">
      <c r="C126" s="5"/>
      <c r="D126" s="6"/>
      <c r="E126" s="6"/>
      <c r="F126" s="35" t="s">
        <v>2</v>
      </c>
      <c r="G126" s="35" t="s">
        <v>73</v>
      </c>
      <c r="H126" s="36">
        <v>4</v>
      </c>
      <c r="I126" s="97">
        <f t="shared" ref="I126" si="351">U126+AF126+AQ126</f>
        <v>0.8571428571428571</v>
      </c>
      <c r="J126" s="97">
        <f>V126+AG126+AR126</f>
        <v>0.8571428571428571</v>
      </c>
      <c r="K126" s="38">
        <v>14</v>
      </c>
      <c r="L126" s="37"/>
      <c r="M126" s="37"/>
      <c r="N126" s="37">
        <v>11</v>
      </c>
      <c r="O126" s="37">
        <v>1</v>
      </c>
      <c r="P126" s="37">
        <v>0</v>
      </c>
      <c r="Q126" s="37">
        <v>0</v>
      </c>
      <c r="R126" s="37">
        <v>0</v>
      </c>
      <c r="S126" s="37">
        <v>0</v>
      </c>
      <c r="T126" s="37">
        <v>0</v>
      </c>
      <c r="U126" s="117">
        <f t="shared" ref="U126" si="352">(N126+O126+P126+Q126+R126) /K126</f>
        <v>0.8571428571428571</v>
      </c>
      <c r="V126" s="97">
        <f t="shared" ref="V126" si="353">(N126+O126+P126+Q126+R126+S126+T126)/K126</f>
        <v>0.8571428571428571</v>
      </c>
      <c r="W126" s="37"/>
      <c r="X126" s="37"/>
      <c r="Y126" s="37">
        <v>0</v>
      </c>
      <c r="Z126" s="37">
        <v>0</v>
      </c>
      <c r="AA126" s="37">
        <v>0</v>
      </c>
      <c r="AB126" s="37">
        <v>0</v>
      </c>
      <c r="AC126" s="37">
        <v>0</v>
      </c>
      <c r="AD126" s="37">
        <v>0</v>
      </c>
      <c r="AE126" s="37">
        <v>0</v>
      </c>
      <c r="AF126" s="117">
        <f t="shared" ref="AF126" si="354">(Y126+Z126+AA126+AB126+AC126) /K126</f>
        <v>0</v>
      </c>
      <c r="AG126" s="97">
        <f t="shared" ref="AG126" si="355">(Y126+Z126+AA126+AB126+AC126+AD126+AE126)/K126</f>
        <v>0</v>
      </c>
      <c r="AH126" s="37"/>
      <c r="AI126" s="37"/>
      <c r="AJ126" s="37">
        <v>0</v>
      </c>
      <c r="AK126" s="37">
        <v>0</v>
      </c>
      <c r="AL126" s="37">
        <v>0</v>
      </c>
      <c r="AM126" s="37">
        <v>0</v>
      </c>
      <c r="AN126" s="37">
        <v>0</v>
      </c>
      <c r="AO126" s="37">
        <v>0</v>
      </c>
      <c r="AP126" s="37">
        <v>0</v>
      </c>
      <c r="AQ126" s="117">
        <f t="shared" ref="AQ126" si="356">(AJ126+AK126+AL126+AM126+AN126) /K126</f>
        <v>0</v>
      </c>
      <c r="AR126" s="97">
        <f t="shared" ref="AR126" si="357">(AJ126+AK126+AL126+AM126+AN126+AO126+AP126)/K126</f>
        <v>0</v>
      </c>
    </row>
    <row r="127" spans="3:44" x14ac:dyDescent="0.25">
      <c r="C127" s="5"/>
      <c r="D127" s="6"/>
      <c r="E127" s="6"/>
      <c r="F127" s="35" t="s">
        <v>4</v>
      </c>
      <c r="G127" s="35" t="s">
        <v>73</v>
      </c>
      <c r="H127" s="36">
        <v>3</v>
      </c>
      <c r="I127" s="96" t="s">
        <v>28</v>
      </c>
      <c r="J127" s="96" t="s">
        <v>28</v>
      </c>
      <c r="K127" s="39" t="s">
        <v>29</v>
      </c>
      <c r="L127" s="40"/>
      <c r="M127" s="40"/>
      <c r="N127" s="40"/>
      <c r="O127" s="40"/>
      <c r="P127" s="40"/>
      <c r="Q127" s="40"/>
      <c r="R127" s="40"/>
      <c r="S127" s="40"/>
      <c r="T127" s="40"/>
      <c r="U127" s="117"/>
      <c r="V127" s="97"/>
      <c r="W127" s="37"/>
      <c r="X127" s="37"/>
      <c r="Y127" s="37"/>
      <c r="Z127" s="37"/>
      <c r="AA127" s="37"/>
      <c r="AB127" s="37"/>
      <c r="AC127" s="37"/>
      <c r="AD127" s="37"/>
      <c r="AE127" s="37"/>
      <c r="AF127" s="117"/>
      <c r="AG127" s="97"/>
      <c r="AH127" s="37"/>
      <c r="AI127" s="37"/>
      <c r="AJ127" s="37"/>
      <c r="AK127" s="37"/>
      <c r="AL127" s="37"/>
      <c r="AM127" s="37"/>
      <c r="AN127" s="37"/>
      <c r="AO127" s="37"/>
      <c r="AP127" s="37"/>
      <c r="AQ127" s="117"/>
      <c r="AR127" s="97"/>
    </row>
    <row r="128" spans="3:44" x14ac:dyDescent="0.25">
      <c r="C128" s="5"/>
      <c r="D128" s="6"/>
      <c r="E128" s="6"/>
      <c r="F128" s="35" t="s">
        <v>5</v>
      </c>
      <c r="G128" s="35" t="s">
        <v>73</v>
      </c>
      <c r="H128" s="36">
        <v>6</v>
      </c>
      <c r="I128" s="96" t="s">
        <v>28</v>
      </c>
      <c r="J128" s="96" t="s">
        <v>28</v>
      </c>
      <c r="K128" s="39" t="s">
        <v>29</v>
      </c>
      <c r="L128" s="40"/>
      <c r="M128" s="40"/>
      <c r="N128" s="40"/>
      <c r="O128" s="40"/>
      <c r="P128" s="40"/>
      <c r="Q128" s="40"/>
      <c r="R128" s="40"/>
      <c r="S128" s="40"/>
      <c r="T128" s="40"/>
      <c r="U128" s="117"/>
      <c r="V128" s="97"/>
      <c r="W128" s="37"/>
      <c r="X128" s="37"/>
      <c r="Y128" s="37"/>
      <c r="Z128" s="37"/>
      <c r="AA128" s="37"/>
      <c r="AB128" s="37"/>
      <c r="AC128" s="37"/>
      <c r="AD128" s="37"/>
      <c r="AE128" s="37"/>
      <c r="AF128" s="117"/>
      <c r="AG128" s="97"/>
      <c r="AH128" s="37"/>
      <c r="AI128" s="37"/>
      <c r="AJ128" s="37"/>
      <c r="AK128" s="37"/>
      <c r="AL128" s="37"/>
      <c r="AM128" s="37"/>
      <c r="AN128" s="37"/>
      <c r="AO128" s="37"/>
      <c r="AP128" s="37"/>
      <c r="AQ128" s="117"/>
      <c r="AR128" s="97"/>
    </row>
    <row r="129" spans="3:44" ht="15.75" thickBot="1" x14ac:dyDescent="0.3">
      <c r="C129" s="8"/>
      <c r="D129" s="8"/>
      <c r="E129" s="8"/>
      <c r="F129" s="44"/>
      <c r="G129" s="44"/>
      <c r="H129" s="42"/>
      <c r="I129" s="98"/>
      <c r="J129" s="98"/>
      <c r="K129" s="43"/>
      <c r="L129" s="44"/>
      <c r="M129" s="44"/>
      <c r="N129" s="44"/>
      <c r="O129" s="44"/>
      <c r="P129" s="44"/>
      <c r="Q129" s="44"/>
      <c r="R129" s="44"/>
      <c r="S129" s="44"/>
      <c r="T129" s="44"/>
      <c r="U129" s="118"/>
      <c r="V129" s="103"/>
      <c r="W129" s="44"/>
      <c r="X129" s="44"/>
      <c r="Y129" s="44"/>
      <c r="Z129" s="44"/>
      <c r="AA129" s="44"/>
      <c r="AB129" s="44"/>
      <c r="AC129" s="44"/>
      <c r="AD129" s="44"/>
      <c r="AE129" s="44"/>
      <c r="AF129" s="118"/>
      <c r="AG129" s="103"/>
      <c r="AH129" s="44"/>
      <c r="AI129" s="44"/>
      <c r="AJ129" s="44"/>
      <c r="AK129" s="44"/>
      <c r="AL129" s="44"/>
      <c r="AM129" s="44"/>
      <c r="AN129" s="44"/>
      <c r="AO129" s="44"/>
      <c r="AP129" s="44"/>
      <c r="AQ129" s="118"/>
      <c r="AR129" s="103"/>
    </row>
    <row r="130" spans="3:44" x14ac:dyDescent="0.25">
      <c r="C130" s="5" t="s">
        <v>26</v>
      </c>
      <c r="D130" s="6"/>
      <c r="E130" s="6"/>
      <c r="F130" s="35" t="s">
        <v>1</v>
      </c>
      <c r="G130" s="35" t="s">
        <v>73</v>
      </c>
      <c r="H130" s="36">
        <v>1</v>
      </c>
      <c r="I130" s="97">
        <f t="shared" ref="I130" si="358">U130+AF130+AQ130</f>
        <v>0.6092077087794433</v>
      </c>
      <c r="J130" s="97">
        <f t="shared" ref="J130" si="359">V130+AG130+AR130</f>
        <v>0.63329764453961446</v>
      </c>
      <c r="K130" s="39">
        <v>1868</v>
      </c>
      <c r="L130" s="37"/>
      <c r="M130" s="37"/>
      <c r="N130" s="37"/>
      <c r="O130" s="37"/>
      <c r="P130" s="37"/>
      <c r="Q130" s="37">
        <v>1054</v>
      </c>
      <c r="R130" s="37">
        <v>67</v>
      </c>
      <c r="S130" s="37">
        <v>14</v>
      </c>
      <c r="T130" s="37">
        <v>9</v>
      </c>
      <c r="U130" s="117">
        <f t="shared" ref="U130" si="360">(Q130+R130)/K130</f>
        <v>0.6001070663811563</v>
      </c>
      <c r="V130" s="97">
        <f t="shared" ref="V130" si="361">(Q130+R130+S130+T130)/K130</f>
        <v>0.61241970021413272</v>
      </c>
      <c r="W130" s="37"/>
      <c r="X130" s="37"/>
      <c r="Y130" s="37"/>
      <c r="Z130" s="37"/>
      <c r="AA130" s="37"/>
      <c r="AB130" s="37">
        <v>11</v>
      </c>
      <c r="AC130" s="37">
        <v>2</v>
      </c>
      <c r="AD130" s="37">
        <v>4</v>
      </c>
      <c r="AE130" s="37">
        <v>3</v>
      </c>
      <c r="AF130" s="117">
        <f t="shared" ref="AF130" si="362">(AB130+AC130)/K130</f>
        <v>6.9593147751605992E-3</v>
      </c>
      <c r="AG130" s="97">
        <f t="shared" ref="AG130" si="363">(AB130+AC130+AD130+AE130)/K130</f>
        <v>1.0706638115631691E-2</v>
      </c>
      <c r="AH130" s="37"/>
      <c r="AI130" s="37"/>
      <c r="AJ130" s="37"/>
      <c r="AK130" s="37"/>
      <c r="AL130" s="37"/>
      <c r="AM130" s="37">
        <v>3</v>
      </c>
      <c r="AN130" s="37">
        <v>1</v>
      </c>
      <c r="AO130" s="37">
        <v>11</v>
      </c>
      <c r="AP130" s="37">
        <v>4</v>
      </c>
      <c r="AQ130" s="117">
        <f t="shared" ref="AQ130" si="364">(AM130+AN130)/K130</f>
        <v>2.1413276231263384E-3</v>
      </c>
      <c r="AR130" s="97">
        <f t="shared" ref="AR130" si="365">(AM130+AN130+AO130+AP130)/K130</f>
        <v>1.0171306209850108E-2</v>
      </c>
    </row>
    <row r="131" spans="3:44" x14ac:dyDescent="0.25">
      <c r="C131" s="5"/>
      <c r="D131" s="6"/>
      <c r="E131" s="6"/>
      <c r="F131" s="35" t="s">
        <v>32</v>
      </c>
      <c r="G131" s="35" t="s">
        <v>73</v>
      </c>
      <c r="H131" s="36">
        <v>2</v>
      </c>
      <c r="I131" s="97">
        <f t="shared" ref="I131" si="366">U131+AF131+AQ131</f>
        <v>0.61948955916473325</v>
      </c>
      <c r="J131" s="97">
        <f t="shared" ref="J131" si="367">V131+AG131+AR131</f>
        <v>0.69344547563805103</v>
      </c>
      <c r="K131" s="39">
        <v>3448</v>
      </c>
      <c r="L131" s="37"/>
      <c r="M131" s="37"/>
      <c r="N131" s="37"/>
      <c r="O131" s="37"/>
      <c r="P131" s="37">
        <v>1</v>
      </c>
      <c r="Q131" s="40">
        <v>1666</v>
      </c>
      <c r="R131" s="37">
        <v>430</v>
      </c>
      <c r="S131" s="37">
        <v>133</v>
      </c>
      <c r="T131" s="37">
        <v>77</v>
      </c>
      <c r="U131" s="117">
        <f t="shared" ref="U131" si="368">(P131+Q131+R131)/K131</f>
        <v>0.60817865429234341</v>
      </c>
      <c r="V131" s="97">
        <f t="shared" ref="V131" si="369">(P131+Q131+R131+S131+T131)/K131</f>
        <v>0.66908352668213456</v>
      </c>
      <c r="W131" s="37"/>
      <c r="X131" s="37"/>
      <c r="Y131" s="37"/>
      <c r="Z131" s="37"/>
      <c r="AA131" s="37">
        <v>1</v>
      </c>
      <c r="AB131" s="37">
        <v>0</v>
      </c>
      <c r="AC131" s="37">
        <v>9</v>
      </c>
      <c r="AD131" s="37">
        <v>6</v>
      </c>
      <c r="AE131" s="37">
        <v>4</v>
      </c>
      <c r="AF131" s="117">
        <f t="shared" ref="AF131" si="370">(AA131+AB131+AC131)/K131</f>
        <v>2.9002320185614848E-3</v>
      </c>
      <c r="AG131" s="97">
        <f t="shared" ref="AG131" si="371">(AA131+AB131+AC131+AD131+AE131)/K131</f>
        <v>5.8004640371229696E-3</v>
      </c>
      <c r="AH131" s="37"/>
      <c r="AI131" s="37"/>
      <c r="AJ131" s="37"/>
      <c r="AK131" s="37"/>
      <c r="AL131" s="37">
        <v>3</v>
      </c>
      <c r="AM131" s="37">
        <v>14</v>
      </c>
      <c r="AN131" s="37">
        <v>12</v>
      </c>
      <c r="AO131" s="37">
        <v>16</v>
      </c>
      <c r="AP131" s="37">
        <v>19</v>
      </c>
      <c r="AQ131" s="117">
        <f t="shared" ref="AQ131" si="372">(AL131+AM131+AN131)/K131</f>
        <v>8.4106728538283059E-3</v>
      </c>
      <c r="AR131" s="97">
        <f t="shared" ref="AR131" si="373">(AL131+AM131+AN131+AO131+AP131)/K131</f>
        <v>1.8561484918793503E-2</v>
      </c>
    </row>
    <row r="132" spans="3:44" x14ac:dyDescent="0.25">
      <c r="C132" s="5"/>
      <c r="D132" s="6"/>
      <c r="E132" s="6"/>
      <c r="F132" s="35" t="s">
        <v>2</v>
      </c>
      <c r="G132" s="35" t="s">
        <v>73</v>
      </c>
      <c r="H132" s="36">
        <v>4</v>
      </c>
      <c r="I132" s="97">
        <f t="shared" ref="I132" si="374">U132+AF132+AQ132</f>
        <v>0.42455242966751916</v>
      </c>
      <c r="J132" s="97">
        <f>V132+AG132+AR132</f>
        <v>0.52173913043478259</v>
      </c>
      <c r="K132" s="38">
        <v>391</v>
      </c>
      <c r="L132" s="37"/>
      <c r="M132" s="37"/>
      <c r="N132" s="37">
        <v>13</v>
      </c>
      <c r="O132" s="37">
        <v>71</v>
      </c>
      <c r="P132" s="37">
        <v>40</v>
      </c>
      <c r="Q132" s="37">
        <v>18</v>
      </c>
      <c r="R132" s="37">
        <v>17</v>
      </c>
      <c r="S132" s="37">
        <v>20</v>
      </c>
      <c r="T132" s="37">
        <v>15</v>
      </c>
      <c r="U132" s="117">
        <f t="shared" ref="U132" si="375">(N132+O132+P132+Q132+R132) /K132</f>
        <v>0.40664961636828645</v>
      </c>
      <c r="V132" s="97">
        <f t="shared" ref="V132" si="376">(N132+O132+P132+Q132+R132+S132+T132)/K132</f>
        <v>0.49616368286445012</v>
      </c>
      <c r="W132" s="37"/>
      <c r="X132" s="37"/>
      <c r="Y132" s="37">
        <v>0</v>
      </c>
      <c r="Z132" s="37">
        <v>0</v>
      </c>
      <c r="AA132" s="37">
        <v>0</v>
      </c>
      <c r="AB132" s="37">
        <v>0</v>
      </c>
      <c r="AC132" s="37">
        <v>0</v>
      </c>
      <c r="AD132" s="37">
        <v>0</v>
      </c>
      <c r="AE132" s="37">
        <v>0</v>
      </c>
      <c r="AF132" s="117">
        <f t="shared" ref="AF132" si="377">(Y132+Z132+AA132+AB132+AC132) /K132</f>
        <v>0</v>
      </c>
      <c r="AG132" s="97">
        <f t="shared" ref="AG132" si="378">(Y132+Z132+AA132+AB132+AC132+AD132+AE132)/K132</f>
        <v>0</v>
      </c>
      <c r="AH132" s="37"/>
      <c r="AI132" s="37"/>
      <c r="AJ132" s="37">
        <v>5</v>
      </c>
      <c r="AK132" s="37">
        <v>1</v>
      </c>
      <c r="AL132" s="37">
        <v>1</v>
      </c>
      <c r="AM132" s="37">
        <v>0</v>
      </c>
      <c r="AN132" s="37">
        <v>0</v>
      </c>
      <c r="AO132" s="37">
        <v>1</v>
      </c>
      <c r="AP132" s="37">
        <v>2</v>
      </c>
      <c r="AQ132" s="117">
        <f t="shared" ref="AQ132" si="379">(AJ132+AK132+AL132+AM132+AN132) /K132</f>
        <v>1.7902813299232736E-2</v>
      </c>
      <c r="AR132" s="97">
        <f t="shared" ref="AR132" si="380">(AJ132+AK132+AL132+AM132+AN132+AO132+AP132)/K132</f>
        <v>2.557544757033248E-2</v>
      </c>
    </row>
    <row r="133" spans="3:44" x14ac:dyDescent="0.25">
      <c r="C133" s="5"/>
      <c r="D133" s="6"/>
      <c r="E133" s="6"/>
      <c r="F133" s="35" t="s">
        <v>4</v>
      </c>
      <c r="G133" s="35" t="s">
        <v>73</v>
      </c>
      <c r="H133" s="36">
        <v>3</v>
      </c>
      <c r="I133" s="96" t="s">
        <v>28</v>
      </c>
      <c r="J133" s="96" t="s">
        <v>28</v>
      </c>
      <c r="K133" s="39" t="s">
        <v>29</v>
      </c>
      <c r="L133" s="40"/>
      <c r="M133" s="40"/>
      <c r="N133" s="40"/>
      <c r="O133" s="40"/>
      <c r="P133" s="40"/>
      <c r="Q133" s="40"/>
      <c r="R133" s="40"/>
      <c r="S133" s="40"/>
      <c r="T133" s="40"/>
      <c r="U133" s="117"/>
      <c r="V133" s="97"/>
      <c r="W133" s="37"/>
      <c r="X133" s="37"/>
      <c r="Y133" s="37"/>
      <c r="Z133" s="37"/>
      <c r="AA133" s="37"/>
      <c r="AB133" s="37"/>
      <c r="AC133" s="37"/>
      <c r="AD133" s="37"/>
      <c r="AE133" s="37"/>
      <c r="AF133" s="117"/>
      <c r="AG133" s="97"/>
      <c r="AH133" s="37"/>
      <c r="AI133" s="37"/>
      <c r="AJ133" s="37"/>
      <c r="AK133" s="37"/>
      <c r="AL133" s="37"/>
      <c r="AM133" s="37"/>
      <c r="AN133" s="37"/>
      <c r="AO133" s="37"/>
      <c r="AP133" s="37"/>
      <c r="AQ133" s="117"/>
      <c r="AR133" s="97"/>
    </row>
    <row r="134" spans="3:44" x14ac:dyDescent="0.25">
      <c r="C134" s="5"/>
      <c r="D134" s="6"/>
      <c r="E134" s="6"/>
      <c r="F134" s="35" t="s">
        <v>5</v>
      </c>
      <c r="G134" s="35" t="s">
        <v>73</v>
      </c>
      <c r="H134" s="36">
        <v>6</v>
      </c>
      <c r="I134" s="96" t="s">
        <v>28</v>
      </c>
      <c r="J134" s="96" t="s">
        <v>28</v>
      </c>
      <c r="K134" s="39" t="s">
        <v>29</v>
      </c>
      <c r="L134" s="40"/>
      <c r="M134" s="40"/>
      <c r="N134" s="40"/>
      <c r="O134" s="40"/>
      <c r="P134" s="40"/>
      <c r="Q134" s="40"/>
      <c r="R134" s="40"/>
      <c r="S134" s="40"/>
      <c r="T134" s="40"/>
      <c r="U134" s="117"/>
      <c r="V134" s="97"/>
      <c r="W134" s="37"/>
      <c r="X134" s="37"/>
      <c r="Y134" s="37"/>
      <c r="Z134" s="37"/>
      <c r="AA134" s="37"/>
      <c r="AB134" s="37"/>
      <c r="AC134" s="37"/>
      <c r="AD134" s="37"/>
      <c r="AE134" s="37"/>
      <c r="AF134" s="117"/>
      <c r="AG134" s="97"/>
      <c r="AH134" s="37"/>
      <c r="AI134" s="37"/>
      <c r="AJ134" s="37"/>
      <c r="AK134" s="37"/>
      <c r="AL134" s="37"/>
      <c r="AM134" s="37"/>
      <c r="AN134" s="37"/>
      <c r="AO134" s="37"/>
      <c r="AP134" s="37"/>
      <c r="AQ134" s="117"/>
      <c r="AR134" s="97"/>
    </row>
    <row r="135" spans="3:44" ht="15.75" thickBot="1" x14ac:dyDescent="0.3">
      <c r="C135" s="8"/>
      <c r="D135" s="9"/>
      <c r="E135" s="9"/>
      <c r="F135" s="44"/>
      <c r="G135" s="44"/>
      <c r="H135" s="42"/>
      <c r="I135" s="98"/>
      <c r="J135" s="98"/>
      <c r="K135" s="43"/>
      <c r="L135" s="44"/>
      <c r="M135" s="44"/>
      <c r="N135" s="44"/>
      <c r="O135" s="44"/>
      <c r="P135" s="44"/>
      <c r="Q135" s="44"/>
      <c r="R135" s="44"/>
      <c r="S135" s="44"/>
      <c r="T135" s="44"/>
      <c r="U135" s="118"/>
      <c r="V135" s="103"/>
      <c r="W135" s="44"/>
      <c r="X135" s="44"/>
      <c r="Y135" s="44"/>
      <c r="Z135" s="44"/>
      <c r="AA135" s="44"/>
      <c r="AB135" s="44"/>
      <c r="AC135" s="44"/>
      <c r="AD135" s="44"/>
      <c r="AE135" s="44"/>
      <c r="AF135" s="118"/>
      <c r="AG135" s="103"/>
      <c r="AH135" s="44"/>
      <c r="AI135" s="44"/>
      <c r="AJ135" s="44"/>
      <c r="AK135" s="44"/>
      <c r="AL135" s="44"/>
      <c r="AM135" s="44"/>
      <c r="AN135" s="44"/>
      <c r="AO135" s="44"/>
      <c r="AP135" s="44"/>
      <c r="AQ135" s="118"/>
      <c r="AR135" s="103"/>
    </row>
    <row r="136" spans="3:44" x14ac:dyDescent="0.25">
      <c r="C136" s="5" t="s">
        <v>27</v>
      </c>
      <c r="D136" s="6"/>
      <c r="E136" s="6"/>
      <c r="F136" s="35" t="s">
        <v>1</v>
      </c>
      <c r="G136" s="35" t="s">
        <v>73</v>
      </c>
      <c r="H136" s="36">
        <v>1</v>
      </c>
      <c r="I136" s="96" t="s">
        <v>28</v>
      </c>
      <c r="J136" s="96" t="s">
        <v>28</v>
      </c>
      <c r="K136" s="38" t="s">
        <v>29</v>
      </c>
      <c r="L136" s="37"/>
      <c r="M136" s="37"/>
      <c r="N136" s="37"/>
      <c r="O136" s="37"/>
      <c r="P136" s="37"/>
      <c r="Q136" s="37"/>
      <c r="R136" s="37"/>
      <c r="S136" s="37"/>
      <c r="T136" s="37"/>
      <c r="U136" s="117"/>
      <c r="V136" s="97"/>
      <c r="W136" s="37"/>
      <c r="X136" s="37"/>
      <c r="Y136" s="37"/>
      <c r="Z136" s="37"/>
      <c r="AA136" s="37"/>
      <c r="AB136" s="37"/>
      <c r="AC136" s="37"/>
      <c r="AD136" s="37"/>
      <c r="AE136" s="37"/>
      <c r="AF136" s="117"/>
      <c r="AG136" s="97"/>
      <c r="AH136" s="37"/>
      <c r="AI136" s="37"/>
      <c r="AJ136" s="37"/>
      <c r="AK136" s="37"/>
      <c r="AL136" s="37"/>
      <c r="AM136" s="37"/>
      <c r="AN136" s="37"/>
      <c r="AO136" s="37"/>
      <c r="AP136" s="37"/>
      <c r="AQ136" s="117"/>
      <c r="AR136" s="97"/>
    </row>
    <row r="137" spans="3:44" x14ac:dyDescent="0.25">
      <c r="C137" s="5"/>
      <c r="D137" s="6"/>
      <c r="E137" s="6"/>
      <c r="F137" s="35" t="s">
        <v>32</v>
      </c>
      <c r="G137" s="35" t="s">
        <v>73</v>
      </c>
      <c r="H137" s="36">
        <v>2</v>
      </c>
      <c r="I137" s="96" t="s">
        <v>28</v>
      </c>
      <c r="J137" s="96" t="s">
        <v>28</v>
      </c>
      <c r="K137" s="38" t="s">
        <v>29</v>
      </c>
      <c r="L137" s="37"/>
      <c r="M137" s="37"/>
      <c r="N137" s="37"/>
      <c r="O137" s="37"/>
      <c r="P137" s="37"/>
      <c r="Q137" s="37"/>
      <c r="R137" s="37"/>
      <c r="S137" s="37"/>
      <c r="T137" s="37"/>
      <c r="U137" s="117"/>
      <c r="V137" s="97"/>
      <c r="W137" s="37"/>
      <c r="X137" s="37"/>
      <c r="Y137" s="37"/>
      <c r="Z137" s="37"/>
      <c r="AA137" s="37"/>
      <c r="AB137" s="37"/>
      <c r="AC137" s="37"/>
      <c r="AD137" s="37"/>
      <c r="AE137" s="37"/>
      <c r="AF137" s="117"/>
      <c r="AG137" s="97"/>
      <c r="AH137" s="37"/>
      <c r="AI137" s="37"/>
      <c r="AJ137" s="37"/>
      <c r="AK137" s="37"/>
      <c r="AL137" s="37"/>
      <c r="AM137" s="37"/>
      <c r="AN137" s="37"/>
      <c r="AO137" s="37"/>
      <c r="AP137" s="37"/>
      <c r="AQ137" s="117"/>
      <c r="AR137" s="97"/>
    </row>
    <row r="138" spans="3:44" x14ac:dyDescent="0.25">
      <c r="C138" s="5"/>
      <c r="D138" s="6"/>
      <c r="E138" s="6"/>
      <c r="F138" s="35" t="s">
        <v>2</v>
      </c>
      <c r="G138" s="35" t="s">
        <v>73</v>
      </c>
      <c r="H138" s="36">
        <v>4</v>
      </c>
      <c r="I138" s="97">
        <f t="shared" ref="I138" si="381">U138+AF138+AQ138</f>
        <v>0.86538461538461542</v>
      </c>
      <c r="J138" s="97">
        <f>V138+AG138+AR138</f>
        <v>0.88461538461538458</v>
      </c>
      <c r="K138" s="38">
        <v>52</v>
      </c>
      <c r="L138" s="37"/>
      <c r="M138" s="37"/>
      <c r="N138" s="37">
        <v>6</v>
      </c>
      <c r="O138" s="37">
        <v>20</v>
      </c>
      <c r="P138" s="37">
        <v>7</v>
      </c>
      <c r="Q138" s="37">
        <v>8</v>
      </c>
      <c r="R138" s="37">
        <v>1</v>
      </c>
      <c r="S138" s="37">
        <v>1</v>
      </c>
      <c r="T138" s="37">
        <v>0</v>
      </c>
      <c r="U138" s="117">
        <f t="shared" ref="U138" si="382">(N138+O138+P138+Q138+R138) /K138</f>
        <v>0.80769230769230771</v>
      </c>
      <c r="V138" s="97">
        <f t="shared" ref="V138" si="383">(N138+O138+P138+Q138+R138+S138+T138)/K138</f>
        <v>0.82692307692307687</v>
      </c>
      <c r="W138" s="37"/>
      <c r="X138" s="37"/>
      <c r="Y138" s="37">
        <v>0</v>
      </c>
      <c r="Z138" s="37">
        <v>0</v>
      </c>
      <c r="AA138" s="37">
        <v>0</v>
      </c>
      <c r="AB138" s="37">
        <v>2</v>
      </c>
      <c r="AC138" s="37">
        <v>0</v>
      </c>
      <c r="AD138" s="37">
        <v>0</v>
      </c>
      <c r="AE138" s="37">
        <v>0</v>
      </c>
      <c r="AF138" s="117">
        <f t="shared" ref="AF138" si="384">(Y138+Z138+AA138+AB138+AC138) /K138</f>
        <v>3.8461538461538464E-2</v>
      </c>
      <c r="AG138" s="97">
        <f t="shared" ref="AG138" si="385">(Y138+Z138+AA138+AB138+AC138+AD138+AE138)/K138</f>
        <v>3.8461538461538464E-2</v>
      </c>
      <c r="AH138" s="37"/>
      <c r="AI138" s="37"/>
      <c r="AJ138" s="37">
        <v>1</v>
      </c>
      <c r="AK138" s="37">
        <v>0</v>
      </c>
      <c r="AL138" s="37">
        <v>0</v>
      </c>
      <c r="AM138" s="37">
        <v>0</v>
      </c>
      <c r="AN138" s="37">
        <v>0</v>
      </c>
      <c r="AO138" s="37">
        <v>0</v>
      </c>
      <c r="AP138" s="37">
        <v>0</v>
      </c>
      <c r="AQ138" s="117">
        <f t="shared" ref="AQ138" si="386">(AJ138+AK138+AL138+AM138+AN138) /K138</f>
        <v>1.9230769230769232E-2</v>
      </c>
      <c r="AR138" s="97">
        <f t="shared" ref="AR138" si="387">(AJ138+AK138+AL138+AM138+AN138+AO138+AP138)/K138</f>
        <v>1.9230769230769232E-2</v>
      </c>
    </row>
    <row r="139" spans="3:44" x14ac:dyDescent="0.25">
      <c r="C139" s="5"/>
      <c r="D139" s="6"/>
      <c r="E139" s="6"/>
      <c r="F139" s="35" t="s">
        <v>4</v>
      </c>
      <c r="G139" s="35" t="s">
        <v>73</v>
      </c>
      <c r="H139" s="36">
        <v>3</v>
      </c>
      <c r="I139" s="96" t="s">
        <v>28</v>
      </c>
      <c r="J139" s="96" t="s">
        <v>28</v>
      </c>
      <c r="K139" s="39" t="s">
        <v>29</v>
      </c>
      <c r="L139" s="40"/>
      <c r="M139" s="40"/>
      <c r="N139" s="40"/>
      <c r="O139" s="40"/>
      <c r="P139" s="40"/>
      <c r="Q139" s="40"/>
      <c r="R139" s="40"/>
      <c r="S139" s="40"/>
      <c r="T139" s="40"/>
      <c r="U139" s="117"/>
      <c r="V139" s="97"/>
      <c r="W139" s="37"/>
      <c r="X139" s="37"/>
      <c r="Y139" s="37"/>
      <c r="Z139" s="37"/>
      <c r="AA139" s="37"/>
      <c r="AB139" s="37"/>
      <c r="AC139" s="37"/>
      <c r="AD139" s="37"/>
      <c r="AE139" s="37"/>
      <c r="AF139" s="117"/>
      <c r="AG139" s="97"/>
      <c r="AH139" s="37"/>
      <c r="AI139" s="37"/>
      <c r="AJ139" s="37"/>
      <c r="AK139" s="37"/>
      <c r="AL139" s="37"/>
      <c r="AM139" s="37"/>
      <c r="AN139" s="37"/>
      <c r="AO139" s="37"/>
      <c r="AP139" s="37"/>
      <c r="AQ139" s="117"/>
      <c r="AR139" s="97"/>
    </row>
    <row r="140" spans="3:44" x14ac:dyDescent="0.25">
      <c r="C140" s="5"/>
      <c r="D140" s="6"/>
      <c r="E140" s="6"/>
      <c r="F140" s="35" t="s">
        <v>5</v>
      </c>
      <c r="G140" s="35" t="s">
        <v>73</v>
      </c>
      <c r="H140" s="36">
        <v>6</v>
      </c>
      <c r="I140" s="96" t="s">
        <v>28</v>
      </c>
      <c r="J140" s="96" t="s">
        <v>28</v>
      </c>
      <c r="K140" s="39" t="s">
        <v>29</v>
      </c>
      <c r="L140" s="40"/>
      <c r="M140" s="40"/>
      <c r="N140" s="40"/>
      <c r="O140" s="40"/>
      <c r="P140" s="40"/>
      <c r="Q140" s="40"/>
      <c r="R140" s="40"/>
      <c r="S140" s="40"/>
      <c r="T140" s="40"/>
      <c r="U140" s="117"/>
      <c r="V140" s="97"/>
      <c r="W140" s="37"/>
      <c r="X140" s="37"/>
      <c r="Y140" s="37"/>
      <c r="Z140" s="37"/>
      <c r="AA140" s="37"/>
      <c r="AB140" s="37"/>
      <c r="AC140" s="37"/>
      <c r="AD140" s="37"/>
      <c r="AE140" s="37"/>
      <c r="AF140" s="117"/>
      <c r="AG140" s="97"/>
      <c r="AH140" s="37"/>
      <c r="AI140" s="37"/>
      <c r="AJ140" s="37"/>
      <c r="AK140" s="37"/>
      <c r="AL140" s="37"/>
      <c r="AM140" s="37"/>
      <c r="AN140" s="37"/>
      <c r="AO140" s="37"/>
      <c r="AP140" s="37"/>
      <c r="AQ140" s="117"/>
      <c r="AR140" s="97"/>
    </row>
    <row r="141" spans="3:44" ht="15.75" thickBot="1" x14ac:dyDescent="0.3">
      <c r="C141" s="8"/>
      <c r="D141" s="9"/>
      <c r="E141" s="9"/>
      <c r="F141" s="44"/>
      <c r="G141" s="44"/>
      <c r="H141" s="42"/>
      <c r="I141" s="98"/>
      <c r="J141" s="98"/>
      <c r="K141" s="43"/>
      <c r="L141" s="44"/>
      <c r="M141" s="44"/>
      <c r="N141" s="44"/>
      <c r="O141" s="44"/>
      <c r="P141" s="44"/>
      <c r="Q141" s="44"/>
      <c r="R141" s="44"/>
      <c r="S141" s="44"/>
      <c r="T141" s="44"/>
      <c r="U141" s="118"/>
      <c r="V141" s="103"/>
      <c r="W141" s="44"/>
      <c r="X141" s="44"/>
      <c r="Y141" s="44"/>
      <c r="Z141" s="44"/>
      <c r="AA141" s="44"/>
      <c r="AB141" s="44"/>
      <c r="AC141" s="44"/>
      <c r="AD141" s="44"/>
      <c r="AE141" s="44"/>
      <c r="AF141" s="118"/>
      <c r="AG141" s="103"/>
      <c r="AH141" s="44"/>
      <c r="AI141" s="44"/>
      <c r="AJ141" s="44"/>
      <c r="AK141" s="44"/>
      <c r="AL141" s="44"/>
      <c r="AM141" s="44"/>
      <c r="AN141" s="44"/>
      <c r="AO141" s="44"/>
      <c r="AP141" s="44"/>
      <c r="AQ141" s="118"/>
      <c r="AR141" s="103"/>
    </row>
    <row r="142" spans="3:44" x14ac:dyDescent="0.25">
      <c r="C142" s="5" t="s">
        <v>6</v>
      </c>
      <c r="D142" s="6"/>
      <c r="E142" s="6"/>
      <c r="F142" s="35" t="s">
        <v>1</v>
      </c>
      <c r="G142" s="35" t="s">
        <v>73</v>
      </c>
      <c r="H142" s="36">
        <v>1</v>
      </c>
      <c r="I142" s="97">
        <f t="shared" ref="I142" si="388">U142+AF142+AQ142</f>
        <v>1.7361111111111112E-2</v>
      </c>
      <c r="J142" s="97">
        <f t="shared" ref="J142" si="389">V142+AG142+AR142</f>
        <v>2.7777777777777776E-2</v>
      </c>
      <c r="K142" s="38">
        <v>288</v>
      </c>
      <c r="L142" s="37"/>
      <c r="M142" s="37"/>
      <c r="N142" s="37"/>
      <c r="O142" s="37"/>
      <c r="P142" s="37"/>
      <c r="Q142" s="37">
        <v>0</v>
      </c>
      <c r="R142" s="37">
        <v>0</v>
      </c>
      <c r="S142" s="37">
        <v>0</v>
      </c>
      <c r="T142" s="37">
        <v>0</v>
      </c>
      <c r="U142" s="117">
        <f t="shared" ref="U142" si="390">(Q142+R142)/K142</f>
        <v>0</v>
      </c>
      <c r="V142" s="97">
        <f t="shared" ref="V142" si="391">(Q142+R142+S142+T142)/K142</f>
        <v>0</v>
      </c>
      <c r="W142" s="37"/>
      <c r="X142" s="37"/>
      <c r="Y142" s="37"/>
      <c r="Z142" s="37"/>
      <c r="AA142" s="37"/>
      <c r="AB142" s="37">
        <v>0</v>
      </c>
      <c r="AC142" s="37">
        <v>0</v>
      </c>
      <c r="AD142" s="37">
        <v>0</v>
      </c>
      <c r="AE142" s="37">
        <v>0</v>
      </c>
      <c r="AF142" s="117">
        <f t="shared" ref="AF142" si="392">(AB142+AC142)/K142</f>
        <v>0</v>
      </c>
      <c r="AG142" s="97">
        <f t="shared" ref="AG142" si="393">(AB142+AC142+AD142+AE142)/K142</f>
        <v>0</v>
      </c>
      <c r="AH142" s="37"/>
      <c r="AI142" s="37"/>
      <c r="AJ142" s="37"/>
      <c r="AK142" s="37"/>
      <c r="AL142" s="37"/>
      <c r="AM142" s="37">
        <v>3</v>
      </c>
      <c r="AN142" s="37">
        <v>2</v>
      </c>
      <c r="AO142" s="37">
        <v>1</v>
      </c>
      <c r="AP142" s="37">
        <v>2</v>
      </c>
      <c r="AQ142" s="117">
        <f t="shared" ref="AQ142" si="394">(AM142+AN142)/K142</f>
        <v>1.7361111111111112E-2</v>
      </c>
      <c r="AR142" s="97">
        <f t="shared" ref="AR142" si="395">(AM142+AN142+AO142+AP142)/K142</f>
        <v>2.7777777777777776E-2</v>
      </c>
    </row>
    <row r="143" spans="3:44" x14ac:dyDescent="0.25">
      <c r="C143" s="5"/>
      <c r="D143" s="6"/>
      <c r="E143" s="6"/>
      <c r="F143" s="35" t="s">
        <v>32</v>
      </c>
      <c r="G143" s="35" t="s">
        <v>73</v>
      </c>
      <c r="H143" s="36">
        <v>2</v>
      </c>
      <c r="I143" s="97">
        <f t="shared" ref="I143" si="396">U143+AF143+AQ143</f>
        <v>0.94642857142857151</v>
      </c>
      <c r="J143" s="97">
        <f t="shared" ref="J143" si="397">V143+AG143+AR143</f>
        <v>0.9642857142857143</v>
      </c>
      <c r="K143" s="38">
        <v>56</v>
      </c>
      <c r="L143" s="37"/>
      <c r="M143" s="37"/>
      <c r="N143" s="40"/>
      <c r="O143" s="37"/>
      <c r="P143" s="37">
        <v>4</v>
      </c>
      <c r="Q143" s="37">
        <v>46</v>
      </c>
      <c r="R143" s="37">
        <v>2</v>
      </c>
      <c r="S143" s="37">
        <v>0</v>
      </c>
      <c r="T143" s="37">
        <v>1</v>
      </c>
      <c r="U143" s="117">
        <f t="shared" ref="U143" si="398">(P143+Q143+R143)/K143</f>
        <v>0.9285714285714286</v>
      </c>
      <c r="V143" s="97">
        <f t="shared" ref="V143" si="399">(P143+Q143+R143+S143+T143)/K143</f>
        <v>0.9464285714285714</v>
      </c>
      <c r="W143" s="37"/>
      <c r="X143" s="37"/>
      <c r="Y143" s="37"/>
      <c r="Z143" s="37"/>
      <c r="AA143" s="37">
        <v>0</v>
      </c>
      <c r="AB143" s="37">
        <v>0</v>
      </c>
      <c r="AC143" s="37">
        <v>0</v>
      </c>
      <c r="AD143" s="37">
        <v>0</v>
      </c>
      <c r="AE143" s="37">
        <v>0</v>
      </c>
      <c r="AF143" s="117">
        <f t="shared" ref="AF143" si="400">(AA143+AB143+AC143)/K143</f>
        <v>0</v>
      </c>
      <c r="AG143" s="97">
        <f t="shared" ref="AG143" si="401">(AA143+AB143+AC143+AD143+AE143)/K143</f>
        <v>0</v>
      </c>
      <c r="AH143" s="37"/>
      <c r="AI143" s="37"/>
      <c r="AJ143" s="37"/>
      <c r="AK143" s="37"/>
      <c r="AL143" s="37">
        <v>1</v>
      </c>
      <c r="AM143" s="37">
        <v>0</v>
      </c>
      <c r="AN143" s="37">
        <v>0</v>
      </c>
      <c r="AO143" s="37">
        <v>0</v>
      </c>
      <c r="AP143" s="37">
        <v>0</v>
      </c>
      <c r="AQ143" s="117">
        <f t="shared" ref="AQ143" si="402">(AL143+AM143+AN143)/K143</f>
        <v>1.7857142857142856E-2</v>
      </c>
      <c r="AR143" s="97">
        <f t="shared" ref="AR143" si="403">(AL143+AM143+AN143+AO143+AP143)/K143</f>
        <v>1.7857142857142856E-2</v>
      </c>
    </row>
    <row r="144" spans="3:44" x14ac:dyDescent="0.25">
      <c r="C144" s="5"/>
      <c r="D144" s="6"/>
      <c r="E144" s="6"/>
      <c r="F144" s="35" t="s">
        <v>2</v>
      </c>
      <c r="G144" s="35" t="s">
        <v>73</v>
      </c>
      <c r="H144" s="36">
        <v>4</v>
      </c>
      <c r="I144" s="97">
        <f t="shared" ref="I144" si="404">U144+AF144+AQ144</f>
        <v>0.68691148775894539</v>
      </c>
      <c r="J144" s="97">
        <f>V144+AG144+AR144</f>
        <v>0.8088512241054614</v>
      </c>
      <c r="K144" s="39">
        <v>8496</v>
      </c>
      <c r="L144" s="40"/>
      <c r="M144" s="40"/>
      <c r="N144" s="40">
        <v>147</v>
      </c>
      <c r="O144" s="40">
        <v>808</v>
      </c>
      <c r="P144" s="40">
        <v>1036</v>
      </c>
      <c r="Q144" s="40">
        <v>1742</v>
      </c>
      <c r="R144" s="40">
        <v>1729</v>
      </c>
      <c r="S144" s="40">
        <v>624</v>
      </c>
      <c r="T144" s="40">
        <v>173</v>
      </c>
      <c r="U144" s="117">
        <f t="shared" ref="U144" si="405">(N144+O144+P144+Q144+R144) /K144</f>
        <v>0.64289077212806023</v>
      </c>
      <c r="V144" s="97">
        <f t="shared" ref="V144" si="406">(N144+O144+P144+Q144+R144+S144+T144)/K144</f>
        <v>0.73669962335216577</v>
      </c>
      <c r="W144" s="37"/>
      <c r="X144" s="37"/>
      <c r="Y144" s="37">
        <v>6</v>
      </c>
      <c r="Z144" s="37">
        <v>2</v>
      </c>
      <c r="AA144" s="37">
        <v>13</v>
      </c>
      <c r="AB144" s="37">
        <v>24</v>
      </c>
      <c r="AC144" s="37">
        <v>67</v>
      </c>
      <c r="AD144" s="37">
        <v>90</v>
      </c>
      <c r="AE144" s="37">
        <v>57</v>
      </c>
      <c r="AF144" s="117">
        <f t="shared" ref="AF144" si="407">(Y144+Z144+AA144+AB144+AC144) /K144</f>
        <v>1.3182674199623353E-2</v>
      </c>
      <c r="AG144" s="97">
        <f t="shared" ref="AG144" si="408">(Y144+Z144+AA144+AB144+AC144+AD144+AE144)/K144</f>
        <v>3.0484934086629001E-2</v>
      </c>
      <c r="AH144" s="37"/>
      <c r="AI144" s="37"/>
      <c r="AJ144" s="37">
        <v>3</v>
      </c>
      <c r="AK144" s="37">
        <v>22</v>
      </c>
      <c r="AL144" s="37">
        <v>63</v>
      </c>
      <c r="AM144" s="37">
        <v>103</v>
      </c>
      <c r="AN144" s="37">
        <v>71</v>
      </c>
      <c r="AO144" s="37">
        <v>54</v>
      </c>
      <c r="AP144" s="37">
        <v>38</v>
      </c>
      <c r="AQ144" s="117">
        <f t="shared" ref="AQ144" si="409">(AJ144+AK144+AL144+AM144+AN144) /K144</f>
        <v>3.0838041431261769E-2</v>
      </c>
      <c r="AR144" s="97">
        <f t="shared" ref="AR144" si="410">(AJ144+AK144+AL144+AM144+AN144+AO144+AP144)/K144</f>
        <v>4.1666666666666664E-2</v>
      </c>
    </row>
    <row r="145" spans="3:44" x14ac:dyDescent="0.25">
      <c r="C145" s="5"/>
      <c r="D145" s="6"/>
      <c r="E145" s="6"/>
      <c r="F145" s="35" t="s">
        <v>4</v>
      </c>
      <c r="G145" s="35" t="s">
        <v>73</v>
      </c>
      <c r="H145" s="36">
        <v>3</v>
      </c>
      <c r="I145" s="97">
        <f t="shared" ref="I145" si="411">U145+AF145+AQ145</f>
        <v>0.75166002656042497</v>
      </c>
      <c r="J145" s="97">
        <f t="shared" ref="J145" si="412">V145+AG145+AR145</f>
        <v>0.85590969455511279</v>
      </c>
      <c r="K145" s="39">
        <v>1506</v>
      </c>
      <c r="L145" s="40"/>
      <c r="M145" s="40"/>
      <c r="N145" s="40"/>
      <c r="O145" s="40">
        <v>8</v>
      </c>
      <c r="P145" s="40">
        <v>231</v>
      </c>
      <c r="Q145" s="40">
        <v>616</v>
      </c>
      <c r="R145" s="40">
        <v>255</v>
      </c>
      <c r="S145" s="40">
        <v>85</v>
      </c>
      <c r="T145" s="40">
        <v>20</v>
      </c>
      <c r="U145" s="117">
        <f t="shared" ref="U145" si="413">(O145+P145+Q145+R145)/K145</f>
        <v>0.73705179282868527</v>
      </c>
      <c r="V145" s="97">
        <f t="shared" ref="V145" si="414">(O145+P145+Q145+R145+S145+T145)/K145</f>
        <v>0.80677290836653381</v>
      </c>
      <c r="W145" s="37"/>
      <c r="X145" s="37"/>
      <c r="Y145" s="37"/>
      <c r="Z145" s="37">
        <v>1</v>
      </c>
      <c r="AA145" s="37">
        <v>0</v>
      </c>
      <c r="AB145" s="37">
        <v>1</v>
      </c>
      <c r="AC145" s="37">
        <v>0</v>
      </c>
      <c r="AD145" s="37">
        <v>0</v>
      </c>
      <c r="AE145" s="37">
        <v>0</v>
      </c>
      <c r="AF145" s="117">
        <f t="shared" ref="AF145" si="415">(Z145+AA145+AB145+AC145)/K145</f>
        <v>1.3280212483399733E-3</v>
      </c>
      <c r="AG145" s="97">
        <f t="shared" ref="AG145" si="416">(Z145+AA145+AB145+AC145+AD145+AE145)/K145</f>
        <v>1.3280212483399733E-3</v>
      </c>
      <c r="AH145" s="37"/>
      <c r="AI145" s="37"/>
      <c r="AJ145" s="37"/>
      <c r="AK145" s="37">
        <v>6</v>
      </c>
      <c r="AL145" s="37">
        <v>0</v>
      </c>
      <c r="AM145" s="37">
        <v>2</v>
      </c>
      <c r="AN145" s="37">
        <v>12</v>
      </c>
      <c r="AO145" s="37">
        <v>14</v>
      </c>
      <c r="AP145" s="37">
        <v>38</v>
      </c>
      <c r="AQ145" s="117">
        <f t="shared" ref="AQ145" si="417">(AK145+AL145+AM145+AN145)/K145</f>
        <v>1.3280212483399735E-2</v>
      </c>
      <c r="AR145" s="97">
        <f t="shared" ref="AR145" si="418">(AK145+AL145+AM145+AN145+AO145+AP145)/K145</f>
        <v>4.7808764940239043E-2</v>
      </c>
    </row>
    <row r="146" spans="3:44" x14ac:dyDescent="0.25">
      <c r="C146" s="5"/>
      <c r="D146" s="6"/>
      <c r="E146" s="6"/>
      <c r="F146" s="35" t="s">
        <v>5</v>
      </c>
      <c r="G146" s="35" t="s">
        <v>73</v>
      </c>
      <c r="H146" s="36">
        <v>6</v>
      </c>
      <c r="I146" s="96" t="s">
        <v>28</v>
      </c>
      <c r="J146" s="96" t="s">
        <v>28</v>
      </c>
      <c r="K146" s="39" t="s">
        <v>29</v>
      </c>
      <c r="L146" s="40"/>
      <c r="M146" s="40"/>
      <c r="N146" s="40"/>
      <c r="O146" s="40"/>
      <c r="P146" s="40"/>
      <c r="Q146" s="40"/>
      <c r="R146" s="40"/>
      <c r="S146" s="40"/>
      <c r="T146" s="40"/>
      <c r="U146" s="117"/>
      <c r="V146" s="97"/>
      <c r="W146" s="37"/>
      <c r="X146" s="37"/>
      <c r="Y146" s="37"/>
      <c r="Z146" s="37"/>
      <c r="AA146" s="37"/>
      <c r="AB146" s="37"/>
      <c r="AC146" s="37"/>
      <c r="AD146" s="37"/>
      <c r="AE146" s="37"/>
      <c r="AF146" s="117"/>
      <c r="AG146" s="97"/>
      <c r="AH146" s="37"/>
      <c r="AI146" s="37"/>
      <c r="AJ146" s="37"/>
      <c r="AK146" s="37"/>
      <c r="AL146" s="37"/>
      <c r="AM146" s="37"/>
      <c r="AN146" s="37"/>
      <c r="AO146" s="37"/>
      <c r="AP146" s="37"/>
      <c r="AQ146" s="117"/>
      <c r="AR146" s="97"/>
    </row>
    <row r="147" spans="3:44" ht="15.75" thickBot="1" x14ac:dyDescent="0.3">
      <c r="C147" s="8"/>
      <c r="D147" s="9"/>
      <c r="E147" s="9"/>
      <c r="F147" s="44"/>
      <c r="G147" s="44"/>
      <c r="H147" s="42"/>
      <c r="I147" s="98"/>
      <c r="J147" s="99"/>
      <c r="K147" s="43"/>
      <c r="L147" s="44"/>
      <c r="M147" s="44"/>
      <c r="N147" s="44"/>
      <c r="O147" s="44"/>
      <c r="P147" s="44"/>
      <c r="Q147" s="44"/>
      <c r="R147" s="44"/>
      <c r="S147" s="44"/>
      <c r="T147" s="44"/>
      <c r="U147" s="118"/>
      <c r="V147" s="103"/>
      <c r="W147" s="44"/>
      <c r="X147" s="44"/>
      <c r="Y147" s="44"/>
      <c r="Z147" s="44"/>
      <c r="AA147" s="44"/>
      <c r="AB147" s="44"/>
      <c r="AC147" s="44"/>
      <c r="AD147" s="44"/>
      <c r="AE147" s="44"/>
      <c r="AF147" s="118"/>
      <c r="AG147" s="103"/>
      <c r="AH147" s="44"/>
      <c r="AI147" s="44"/>
      <c r="AJ147" s="44"/>
      <c r="AK147" s="44"/>
      <c r="AL147" s="44"/>
      <c r="AM147" s="44"/>
      <c r="AN147" s="44"/>
      <c r="AO147" s="44"/>
      <c r="AP147" s="44"/>
      <c r="AQ147" s="118"/>
      <c r="AR147" s="103"/>
    </row>
    <row r="148" spans="3:44" x14ac:dyDescent="0.25">
      <c r="C148" s="5" t="s">
        <v>7</v>
      </c>
      <c r="D148" s="6"/>
      <c r="E148" s="6"/>
      <c r="F148" s="35" t="s">
        <v>1</v>
      </c>
      <c r="G148" s="35" t="s">
        <v>73</v>
      </c>
      <c r="H148" s="36">
        <v>1</v>
      </c>
      <c r="I148" s="97">
        <f>U148+AF148+AQ148</f>
        <v>1.3605442176870748E-2</v>
      </c>
      <c r="J148" s="97">
        <f t="shared" ref="J148" si="419">V148+AG148+AR148</f>
        <v>3.0612244897959183E-2</v>
      </c>
      <c r="K148" s="38">
        <v>294</v>
      </c>
      <c r="L148" s="37"/>
      <c r="M148" s="37"/>
      <c r="N148" s="37"/>
      <c r="O148" s="37"/>
      <c r="P148" s="37"/>
      <c r="Q148" s="37">
        <v>0</v>
      </c>
      <c r="R148" s="37">
        <v>0</v>
      </c>
      <c r="S148" s="37">
        <v>0</v>
      </c>
      <c r="T148" s="37">
        <v>0</v>
      </c>
      <c r="U148" s="117">
        <f t="shared" ref="U148" si="420">(Q148+R148)/K148</f>
        <v>0</v>
      </c>
      <c r="V148" s="97">
        <f t="shared" ref="V148" si="421">(Q148+R148+S148+T148)/K148</f>
        <v>0</v>
      </c>
      <c r="W148" s="37"/>
      <c r="X148" s="37"/>
      <c r="Y148" s="37"/>
      <c r="Z148" s="37"/>
      <c r="AA148" s="37"/>
      <c r="AB148" s="37">
        <v>0</v>
      </c>
      <c r="AC148" s="37">
        <v>0</v>
      </c>
      <c r="AD148" s="37">
        <v>0</v>
      </c>
      <c r="AE148" s="37">
        <v>0</v>
      </c>
      <c r="AF148" s="117">
        <f t="shared" ref="AF148" si="422">(AB148+AC148)/K148</f>
        <v>0</v>
      </c>
      <c r="AG148" s="97">
        <f t="shared" ref="AG148" si="423">(AB148+AC148+AD148+AE148)/K148</f>
        <v>0</v>
      </c>
      <c r="AH148" s="37"/>
      <c r="AI148" s="37"/>
      <c r="AJ148" s="37"/>
      <c r="AK148" s="37"/>
      <c r="AL148" s="37"/>
      <c r="AM148" s="37">
        <v>2</v>
      </c>
      <c r="AN148" s="37">
        <v>2</v>
      </c>
      <c r="AO148" s="37">
        <v>3</v>
      </c>
      <c r="AP148" s="37">
        <v>2</v>
      </c>
      <c r="AQ148" s="117">
        <f t="shared" ref="AQ148" si="424">(AM148+AN148)/K148</f>
        <v>1.3605442176870748E-2</v>
      </c>
      <c r="AR148" s="97">
        <f t="shared" ref="AR148" si="425">(AM148+AN148+AO148+AP148)/K148</f>
        <v>3.0612244897959183E-2</v>
      </c>
    </row>
    <row r="149" spans="3:44" x14ac:dyDescent="0.25">
      <c r="C149" s="5"/>
      <c r="D149" s="6"/>
      <c r="E149" s="6"/>
      <c r="F149" s="35" t="s">
        <v>32</v>
      </c>
      <c r="G149" s="35" t="s">
        <v>73</v>
      </c>
      <c r="H149" s="36">
        <v>2</v>
      </c>
      <c r="I149" s="97">
        <f t="shared" ref="I149" si="426">U149+AF149+AQ149</f>
        <v>0.5</v>
      </c>
      <c r="J149" s="97">
        <f t="shared" ref="J149" si="427">V149+AG149+AR149</f>
        <v>0.75</v>
      </c>
      <c r="K149" s="38">
        <v>16</v>
      </c>
      <c r="L149" s="40"/>
      <c r="M149" s="40"/>
      <c r="N149" s="40"/>
      <c r="O149" s="40"/>
      <c r="P149" s="37">
        <v>1</v>
      </c>
      <c r="Q149" s="37">
        <v>2</v>
      </c>
      <c r="R149" s="37">
        <v>4</v>
      </c>
      <c r="S149" s="37">
        <v>3</v>
      </c>
      <c r="T149" s="37">
        <v>1</v>
      </c>
      <c r="U149" s="117">
        <f t="shared" ref="U149" si="428">(P149+Q149+R149)/K149</f>
        <v>0.4375</v>
      </c>
      <c r="V149" s="97">
        <f t="shared" ref="V149" si="429">(P149+Q149+R149+S149+T149)/K149</f>
        <v>0.6875</v>
      </c>
      <c r="W149" s="37"/>
      <c r="X149" s="37"/>
      <c r="Y149" s="37"/>
      <c r="Z149" s="37"/>
      <c r="AA149" s="37">
        <v>0</v>
      </c>
      <c r="AB149" s="37">
        <v>0</v>
      </c>
      <c r="AC149" s="37">
        <v>0</v>
      </c>
      <c r="AD149" s="37">
        <v>0</v>
      </c>
      <c r="AE149" s="37">
        <v>0</v>
      </c>
      <c r="AF149" s="117">
        <f t="shared" ref="AF149" si="430">(AA149+AB149+AC149)/K149</f>
        <v>0</v>
      </c>
      <c r="AG149" s="97">
        <f t="shared" ref="AG149" si="431">(AA149+AB149+AC149+AD149+AE149)/K149</f>
        <v>0</v>
      </c>
      <c r="AH149" s="37"/>
      <c r="AI149" s="37"/>
      <c r="AJ149" s="37"/>
      <c r="AK149" s="37"/>
      <c r="AL149" s="37">
        <v>0</v>
      </c>
      <c r="AM149" s="37">
        <v>0</v>
      </c>
      <c r="AN149" s="37">
        <v>1</v>
      </c>
      <c r="AO149" s="37">
        <v>0</v>
      </c>
      <c r="AP149" s="37">
        <v>0</v>
      </c>
      <c r="AQ149" s="117">
        <f t="shared" ref="AQ149" si="432">(AL149+AM149+AN149)/K149</f>
        <v>6.25E-2</v>
      </c>
      <c r="AR149" s="97">
        <f t="shared" ref="AR149" si="433">(AL149+AM149+AN149+AO149+AP149)/K149</f>
        <v>6.25E-2</v>
      </c>
    </row>
    <row r="150" spans="3:44" x14ac:dyDescent="0.25">
      <c r="C150" s="5"/>
      <c r="D150" s="6"/>
      <c r="E150" s="6"/>
      <c r="F150" s="35" t="s">
        <v>2</v>
      </c>
      <c r="G150" s="35" t="s">
        <v>73</v>
      </c>
      <c r="H150" s="36">
        <v>4</v>
      </c>
      <c r="I150" s="97">
        <f t="shared" ref="I150" si="434">U150+AF150+AQ150</f>
        <v>0.64193147523522098</v>
      </c>
      <c r="J150" s="97">
        <f>V150+AG150+AR150</f>
        <v>0.79211787679744372</v>
      </c>
      <c r="K150" s="39">
        <v>5633</v>
      </c>
      <c r="L150" s="40"/>
      <c r="M150" s="40"/>
      <c r="N150" s="40">
        <v>27</v>
      </c>
      <c r="O150" s="40">
        <v>581</v>
      </c>
      <c r="P150" s="40">
        <v>693</v>
      </c>
      <c r="Q150" s="40">
        <v>929</v>
      </c>
      <c r="R150" s="40">
        <v>1205</v>
      </c>
      <c r="S150" s="40">
        <v>522</v>
      </c>
      <c r="T150" s="40">
        <v>199</v>
      </c>
      <c r="U150" s="117">
        <f t="shared" ref="U150" si="435">(N150+O150+P150+Q150+R150) /K150</f>
        <v>0.60979939641398895</v>
      </c>
      <c r="V150" s="97">
        <f t="shared" ref="V150" si="436">(N150+O150+P150+Q150+R150+S150+T150)/K150</f>
        <v>0.73779513580685252</v>
      </c>
      <c r="W150" s="37"/>
      <c r="X150" s="37"/>
      <c r="Y150" s="37">
        <v>0</v>
      </c>
      <c r="Z150" s="37">
        <v>0</v>
      </c>
      <c r="AA150" s="37">
        <v>1</v>
      </c>
      <c r="AB150" s="37">
        <v>17</v>
      </c>
      <c r="AC150" s="37">
        <v>41</v>
      </c>
      <c r="AD150" s="37">
        <v>50</v>
      </c>
      <c r="AE150" s="37">
        <v>21</v>
      </c>
      <c r="AF150" s="117">
        <f t="shared" ref="AF150" si="437">(Y150+Z150+AA150+AB150+AC150) /K150</f>
        <v>1.0473992543937511E-2</v>
      </c>
      <c r="AG150" s="97">
        <f t="shared" ref="AG150" si="438">(Y150+Z150+AA150+AB150+AC150+AD150+AE150)/K150</f>
        <v>2.3078288656133501E-2</v>
      </c>
      <c r="AH150" s="37"/>
      <c r="AI150" s="37"/>
      <c r="AJ150" s="37">
        <v>1</v>
      </c>
      <c r="AK150" s="37">
        <v>11</v>
      </c>
      <c r="AL150" s="37">
        <v>37</v>
      </c>
      <c r="AM150" s="37">
        <v>40</v>
      </c>
      <c r="AN150" s="37">
        <v>33</v>
      </c>
      <c r="AO150" s="37">
        <v>32</v>
      </c>
      <c r="AP150" s="37">
        <v>22</v>
      </c>
      <c r="AQ150" s="117">
        <f t="shared" ref="AQ150" si="439">(AJ150+AK150+AL150+AM150+AN150) /K150</f>
        <v>2.1658086277294514E-2</v>
      </c>
      <c r="AR150" s="97">
        <f t="shared" ref="AR150" si="440">(AJ150+AK150+AL150+AM150+AN150+AO150+AP150)/K150</f>
        <v>3.1244452334457662E-2</v>
      </c>
    </row>
    <row r="151" spans="3:44" x14ac:dyDescent="0.25">
      <c r="C151" s="5"/>
      <c r="D151" s="6"/>
      <c r="E151" s="6"/>
      <c r="F151" s="35" t="s">
        <v>4</v>
      </c>
      <c r="G151" s="35" t="s">
        <v>73</v>
      </c>
      <c r="H151" s="36">
        <v>3</v>
      </c>
      <c r="I151" s="97">
        <f t="shared" ref="I151" si="441">U151+AF151+AQ151</f>
        <v>0.72241379310344833</v>
      </c>
      <c r="J151" s="97">
        <f t="shared" ref="J151" si="442">V151+AG151+AR151</f>
        <v>0.85</v>
      </c>
      <c r="K151" s="39">
        <v>1160</v>
      </c>
      <c r="L151" s="40"/>
      <c r="M151" s="40"/>
      <c r="N151" s="40"/>
      <c r="O151" s="40">
        <v>7</v>
      </c>
      <c r="P151" s="40">
        <v>202</v>
      </c>
      <c r="Q151" s="40">
        <v>413</v>
      </c>
      <c r="R151" s="40">
        <v>201</v>
      </c>
      <c r="S151" s="40">
        <v>83</v>
      </c>
      <c r="T151" s="40">
        <v>33</v>
      </c>
      <c r="U151" s="117">
        <f t="shared" ref="U151" si="443">(O151+P151+Q151+R151)/K151</f>
        <v>0.70948275862068966</v>
      </c>
      <c r="V151" s="97">
        <f t="shared" ref="V151" si="444">(O151+P151+Q151+R151+S151+T151)/K151</f>
        <v>0.80948275862068964</v>
      </c>
      <c r="W151" s="37"/>
      <c r="X151" s="37"/>
      <c r="Y151" s="37"/>
      <c r="Z151" s="37">
        <v>1</v>
      </c>
      <c r="AA151" s="37">
        <v>0</v>
      </c>
      <c r="AB151" s="37">
        <v>1</v>
      </c>
      <c r="AC151" s="37">
        <v>1</v>
      </c>
      <c r="AD151" s="37">
        <v>1</v>
      </c>
      <c r="AE151" s="37">
        <v>1</v>
      </c>
      <c r="AF151" s="117">
        <f t="shared" ref="AF151" si="445">(Z151+AA151+AB151+AC151)/K151</f>
        <v>2.5862068965517241E-3</v>
      </c>
      <c r="AG151" s="97">
        <f t="shared" ref="AG151" si="446">(Z151+AA151+AB151+AC151+AD151+AE151)/K151</f>
        <v>4.3103448275862068E-3</v>
      </c>
      <c r="AH151" s="37"/>
      <c r="AI151" s="37"/>
      <c r="AJ151" s="37"/>
      <c r="AK151" s="37">
        <v>6</v>
      </c>
      <c r="AL151" s="37">
        <v>0</v>
      </c>
      <c r="AM151" s="37">
        <v>1</v>
      </c>
      <c r="AN151" s="37">
        <v>5</v>
      </c>
      <c r="AO151" s="37">
        <v>12</v>
      </c>
      <c r="AP151" s="37">
        <v>18</v>
      </c>
      <c r="AQ151" s="117">
        <f t="shared" ref="AQ151" si="447">(AK151+AL151+AM151+AN151)/K151</f>
        <v>1.0344827586206896E-2</v>
      </c>
      <c r="AR151" s="97">
        <f t="shared" ref="AR151" si="448">(AK151+AL151+AM151+AN151+AO151+AP151)/K151</f>
        <v>3.6206896551724141E-2</v>
      </c>
    </row>
    <row r="152" spans="3:44" x14ac:dyDescent="0.25">
      <c r="C152" s="5"/>
      <c r="D152" s="6"/>
      <c r="E152" s="6"/>
      <c r="F152" s="35" t="s">
        <v>5</v>
      </c>
      <c r="G152" s="35" t="s">
        <v>73</v>
      </c>
      <c r="H152" s="36">
        <v>6</v>
      </c>
      <c r="I152" s="96" t="s">
        <v>28</v>
      </c>
      <c r="J152" s="96" t="s">
        <v>28</v>
      </c>
      <c r="K152" s="39" t="s">
        <v>29</v>
      </c>
      <c r="L152" s="40"/>
      <c r="M152" s="40"/>
      <c r="N152" s="40"/>
      <c r="O152" s="40"/>
      <c r="P152" s="40"/>
      <c r="Q152" s="40"/>
      <c r="R152" s="40"/>
      <c r="S152" s="40"/>
      <c r="T152" s="40"/>
      <c r="U152" s="117"/>
      <c r="V152" s="97"/>
      <c r="W152" s="37"/>
      <c r="X152" s="37"/>
      <c r="Y152" s="37"/>
      <c r="Z152" s="37"/>
      <c r="AA152" s="37"/>
      <c r="AB152" s="37"/>
      <c r="AC152" s="37"/>
      <c r="AD152" s="37"/>
      <c r="AE152" s="37"/>
      <c r="AF152" s="117"/>
      <c r="AG152" s="97"/>
      <c r="AH152" s="37"/>
      <c r="AI152" s="37"/>
      <c r="AJ152" s="37"/>
      <c r="AK152" s="37"/>
      <c r="AL152" s="37"/>
      <c r="AM152" s="37"/>
      <c r="AN152" s="37"/>
      <c r="AO152" s="37"/>
      <c r="AP152" s="37"/>
      <c r="AQ152" s="117"/>
      <c r="AR152" s="97"/>
    </row>
    <row r="153" spans="3:44" ht="15.75" thickBot="1" x14ac:dyDescent="0.3">
      <c r="C153" s="8"/>
      <c r="D153" s="9"/>
      <c r="E153" s="9"/>
      <c r="F153" s="44"/>
      <c r="G153" s="44"/>
      <c r="H153" s="42"/>
      <c r="I153" s="98"/>
      <c r="J153" s="99"/>
      <c r="K153" s="43"/>
      <c r="L153" s="44"/>
      <c r="M153" s="44"/>
      <c r="N153" s="44"/>
      <c r="O153" s="44"/>
      <c r="P153" s="44"/>
      <c r="Q153" s="44"/>
      <c r="R153" s="44"/>
      <c r="S153" s="44"/>
      <c r="T153" s="44"/>
      <c r="U153" s="118"/>
      <c r="V153" s="103"/>
      <c r="W153" s="44"/>
      <c r="X153" s="44"/>
      <c r="Y153" s="44"/>
      <c r="Z153" s="44"/>
      <c r="AA153" s="44"/>
      <c r="AB153" s="44"/>
      <c r="AC153" s="44"/>
      <c r="AD153" s="44"/>
      <c r="AE153" s="44"/>
      <c r="AF153" s="118"/>
      <c r="AG153" s="103"/>
      <c r="AH153" s="44"/>
      <c r="AI153" s="44"/>
      <c r="AJ153" s="44"/>
      <c r="AK153" s="44"/>
      <c r="AL153" s="44"/>
      <c r="AM153" s="44"/>
      <c r="AN153" s="44"/>
      <c r="AO153" s="44"/>
      <c r="AP153" s="44"/>
      <c r="AQ153" s="118"/>
      <c r="AR153" s="103"/>
    </row>
    <row r="154" spans="3:44" x14ac:dyDescent="0.25">
      <c r="C154" s="5" t="s">
        <v>8</v>
      </c>
      <c r="D154" s="6"/>
      <c r="E154" s="6"/>
      <c r="F154" s="35" t="s">
        <v>1</v>
      </c>
      <c r="G154" s="35" t="s">
        <v>73</v>
      </c>
      <c r="H154" s="36">
        <v>1</v>
      </c>
      <c r="I154" s="97">
        <f t="shared" ref="I154" si="449">U154+AF154+AQ154</f>
        <v>0.27450980392156865</v>
      </c>
      <c r="J154" s="97">
        <f t="shared" ref="J154" si="450">V154+AG154+AR154</f>
        <v>0.43137254901960786</v>
      </c>
      <c r="K154" s="38">
        <v>51</v>
      </c>
      <c r="L154" s="37"/>
      <c r="M154" s="37"/>
      <c r="N154" s="37"/>
      <c r="O154" s="37"/>
      <c r="P154" s="37"/>
      <c r="Q154" s="37">
        <v>1</v>
      </c>
      <c r="R154" s="37">
        <v>2</v>
      </c>
      <c r="S154" s="37">
        <v>0</v>
      </c>
      <c r="T154" s="37">
        <v>0</v>
      </c>
      <c r="U154" s="117">
        <f t="shared" ref="U154" si="451">(Q154+R154)/K154</f>
        <v>5.8823529411764705E-2</v>
      </c>
      <c r="V154" s="97">
        <f t="shared" ref="V154" si="452">(Q154+R154+S154+T154)/K154</f>
        <v>5.8823529411764705E-2</v>
      </c>
      <c r="W154" s="37"/>
      <c r="X154" s="37"/>
      <c r="Y154" s="37"/>
      <c r="Z154" s="37"/>
      <c r="AA154" s="37"/>
      <c r="AB154" s="37">
        <v>0</v>
      </c>
      <c r="AC154" s="37">
        <v>0</v>
      </c>
      <c r="AD154" s="37">
        <v>0</v>
      </c>
      <c r="AE154" s="37">
        <v>0</v>
      </c>
      <c r="AF154" s="117">
        <f t="shared" ref="AF154" si="453">(AB154+AC154)/K154</f>
        <v>0</v>
      </c>
      <c r="AG154" s="97">
        <f t="shared" ref="AG154" si="454">(AB154+AC154+AD154+AE154)/K154</f>
        <v>0</v>
      </c>
      <c r="AH154" s="37"/>
      <c r="AI154" s="37"/>
      <c r="AJ154" s="37"/>
      <c r="AK154" s="37"/>
      <c r="AL154" s="37"/>
      <c r="AM154" s="37">
        <v>1</v>
      </c>
      <c r="AN154" s="37">
        <v>10</v>
      </c>
      <c r="AO154" s="37">
        <v>5</v>
      </c>
      <c r="AP154" s="37">
        <v>3</v>
      </c>
      <c r="AQ154" s="117">
        <f t="shared" ref="AQ154" si="455">(AM154+AN154)/K154</f>
        <v>0.21568627450980393</v>
      </c>
      <c r="AR154" s="97">
        <f t="shared" ref="AR154" si="456">(AM154+AN154+AO154+AP154)/K154</f>
        <v>0.37254901960784315</v>
      </c>
    </row>
    <row r="155" spans="3:44" x14ac:dyDescent="0.25">
      <c r="C155" s="5"/>
      <c r="D155" s="6"/>
      <c r="E155" s="6"/>
      <c r="F155" s="35" t="s">
        <v>32</v>
      </c>
      <c r="G155" s="35" t="s">
        <v>73</v>
      </c>
      <c r="H155" s="36">
        <v>2</v>
      </c>
      <c r="I155" s="96" t="s">
        <v>28</v>
      </c>
      <c r="J155" s="96" t="s">
        <v>31</v>
      </c>
      <c r="K155" s="38" t="s">
        <v>29</v>
      </c>
      <c r="L155" s="37"/>
      <c r="M155" s="37"/>
      <c r="N155" s="37"/>
      <c r="O155" s="37"/>
      <c r="P155" s="37"/>
      <c r="Q155" s="37"/>
      <c r="R155" s="37"/>
      <c r="S155" s="37"/>
      <c r="T155" s="37"/>
      <c r="U155" s="117"/>
      <c r="V155" s="97"/>
      <c r="W155" s="37"/>
      <c r="X155" s="37"/>
      <c r="Y155" s="37"/>
      <c r="Z155" s="37"/>
      <c r="AA155" s="37"/>
      <c r="AB155" s="37"/>
      <c r="AC155" s="37"/>
      <c r="AD155" s="37"/>
      <c r="AE155" s="37"/>
      <c r="AF155" s="117"/>
      <c r="AG155" s="97"/>
      <c r="AH155" s="37"/>
      <c r="AI155" s="37"/>
      <c r="AJ155" s="37"/>
      <c r="AK155" s="37"/>
      <c r="AL155" s="37"/>
      <c r="AM155" s="37"/>
      <c r="AN155" s="37"/>
      <c r="AO155" s="37"/>
      <c r="AP155" s="37"/>
      <c r="AQ155" s="117"/>
      <c r="AR155" s="97"/>
    </row>
    <row r="156" spans="3:44" x14ac:dyDescent="0.25">
      <c r="C156" s="5"/>
      <c r="D156" s="6"/>
      <c r="E156" s="6"/>
      <c r="F156" s="35" t="s">
        <v>2</v>
      </c>
      <c r="G156" s="35" t="s">
        <v>73</v>
      </c>
      <c r="H156" s="36">
        <v>4</v>
      </c>
      <c r="I156" s="97">
        <f t="shared" ref="I156" si="457">U156+AF156+AQ156</f>
        <v>0.60780017528483787</v>
      </c>
      <c r="J156" s="97">
        <f>V156+AG156+AR156</f>
        <v>0.75197195442594211</v>
      </c>
      <c r="K156" s="39">
        <v>2282</v>
      </c>
      <c r="L156" s="40"/>
      <c r="M156" s="40"/>
      <c r="N156" s="40">
        <v>2</v>
      </c>
      <c r="O156" s="40">
        <v>252</v>
      </c>
      <c r="P156" s="40">
        <v>298</v>
      </c>
      <c r="Q156" s="40">
        <v>286</v>
      </c>
      <c r="R156" s="40">
        <v>391</v>
      </c>
      <c r="S156" s="40">
        <v>195</v>
      </c>
      <c r="T156" s="40">
        <v>77</v>
      </c>
      <c r="U156" s="117">
        <f t="shared" ref="U156" si="458">(N156+O156+P156+Q156+R156) /K156</f>
        <v>0.53856266432953548</v>
      </c>
      <c r="V156" s="97">
        <f t="shared" ref="V156" si="459">(N156+O156+P156+Q156+R156+S156+T156)/K156</f>
        <v>0.65775635407537247</v>
      </c>
      <c r="W156" s="37"/>
      <c r="X156" s="37"/>
      <c r="Y156" s="37">
        <v>4</v>
      </c>
      <c r="Z156" s="37">
        <v>3</v>
      </c>
      <c r="AA156" s="37">
        <v>10</v>
      </c>
      <c r="AB156" s="37">
        <v>16</v>
      </c>
      <c r="AC156" s="37">
        <v>39</v>
      </c>
      <c r="AD156" s="37">
        <v>23</v>
      </c>
      <c r="AE156" s="37">
        <v>12</v>
      </c>
      <c r="AF156" s="117">
        <f t="shared" ref="AF156" si="460">(Y156+Z156+AA156+AB156+AC156) /K156</f>
        <v>3.1551270815074493E-2</v>
      </c>
      <c r="AG156" s="97">
        <f t="shared" ref="AG156" si="461">(Y156+Z156+AA156+AB156+AC156+AD156+AE156)/K156</f>
        <v>4.6888694127957931E-2</v>
      </c>
      <c r="AH156" s="37"/>
      <c r="AI156" s="37"/>
      <c r="AJ156" s="37">
        <v>5</v>
      </c>
      <c r="AK156" s="37">
        <v>4</v>
      </c>
      <c r="AL156" s="37">
        <v>19</v>
      </c>
      <c r="AM156" s="37">
        <v>31</v>
      </c>
      <c r="AN156" s="37">
        <v>27</v>
      </c>
      <c r="AO156" s="37">
        <v>12</v>
      </c>
      <c r="AP156" s="37">
        <v>10</v>
      </c>
      <c r="AQ156" s="117">
        <f t="shared" ref="AQ156" si="462">(AJ156+AK156+AL156+AM156+AN156) /K156</f>
        <v>3.7686240140227867E-2</v>
      </c>
      <c r="AR156" s="97">
        <f t="shared" ref="AR156" si="463">(AJ156+AK156+AL156+AM156+AN156+AO156+AP156)/K156</f>
        <v>4.7326906222611743E-2</v>
      </c>
    </row>
    <row r="157" spans="3:44" x14ac:dyDescent="0.25">
      <c r="C157" s="5"/>
      <c r="D157" s="6"/>
      <c r="E157" s="6"/>
      <c r="F157" s="35" t="s">
        <v>4</v>
      </c>
      <c r="G157" s="35" t="s">
        <v>73</v>
      </c>
      <c r="H157" s="36">
        <v>3</v>
      </c>
      <c r="I157" s="97">
        <f t="shared" ref="I157" si="464">U157+AF157+AQ157</f>
        <v>0.74213836477987416</v>
      </c>
      <c r="J157" s="97">
        <f t="shared" ref="J157" si="465">V157+AG157+AR157</f>
        <v>0.91194968553459121</v>
      </c>
      <c r="K157" s="39">
        <v>159</v>
      </c>
      <c r="L157" s="40"/>
      <c r="M157" s="40"/>
      <c r="N157" s="40"/>
      <c r="O157" s="37">
        <v>0</v>
      </c>
      <c r="P157" s="37">
        <v>1</v>
      </c>
      <c r="Q157" s="37">
        <v>76</v>
      </c>
      <c r="R157" s="37">
        <v>33</v>
      </c>
      <c r="S157" s="37">
        <v>14</v>
      </c>
      <c r="T157" s="37">
        <v>8</v>
      </c>
      <c r="U157" s="117">
        <f t="shared" ref="U157" si="466">(O157+P157+Q157+R157)/K157</f>
        <v>0.69182389937106914</v>
      </c>
      <c r="V157" s="97">
        <f t="shared" ref="V157" si="467">(O157+P157+Q157+R157+S157+T157)/K157</f>
        <v>0.83018867924528306</v>
      </c>
      <c r="W157" s="37"/>
      <c r="X157" s="37"/>
      <c r="Y157" s="37"/>
      <c r="Z157" s="37">
        <v>0</v>
      </c>
      <c r="AA157" s="37">
        <v>2</v>
      </c>
      <c r="AB157" s="37">
        <v>2</v>
      </c>
      <c r="AC157" s="37">
        <v>4</v>
      </c>
      <c r="AD157" s="37">
        <v>0</v>
      </c>
      <c r="AE157" s="37">
        <v>0</v>
      </c>
      <c r="AF157" s="117">
        <f t="shared" ref="AF157" si="468">(Z157+AA157+AB157+AC157)/K157</f>
        <v>5.0314465408805034E-2</v>
      </c>
      <c r="AG157" s="97">
        <f t="shared" ref="AG157" si="469">(Z157+AA157+AB157+AC157+AD157+AE157)/K157</f>
        <v>5.0314465408805034E-2</v>
      </c>
      <c r="AH157" s="37"/>
      <c r="AI157" s="37"/>
      <c r="AJ157" s="37"/>
      <c r="AK157" s="37">
        <v>0</v>
      </c>
      <c r="AL157" s="37">
        <v>0</v>
      </c>
      <c r="AM157" s="37">
        <v>0</v>
      </c>
      <c r="AN157" s="37">
        <v>0</v>
      </c>
      <c r="AO157" s="37">
        <v>2</v>
      </c>
      <c r="AP157" s="37">
        <v>3</v>
      </c>
      <c r="AQ157" s="117">
        <f t="shared" ref="AQ157" si="470">(AK157+AL157+AM157+AN157)/K157</f>
        <v>0</v>
      </c>
      <c r="AR157" s="97">
        <f t="shared" ref="AR157" si="471">(AK157+AL157+AM157+AN157+AO157+AP157)/K157</f>
        <v>3.1446540880503145E-2</v>
      </c>
    </row>
    <row r="158" spans="3:44" x14ac:dyDescent="0.25">
      <c r="C158" s="5"/>
      <c r="D158" s="6"/>
      <c r="E158" s="6"/>
      <c r="F158" s="35" t="s">
        <v>5</v>
      </c>
      <c r="G158" s="35" t="s">
        <v>73</v>
      </c>
      <c r="H158" s="36">
        <v>6</v>
      </c>
      <c r="I158" s="96" t="s">
        <v>28</v>
      </c>
      <c r="J158" s="96" t="s">
        <v>28</v>
      </c>
      <c r="K158" s="39" t="s">
        <v>29</v>
      </c>
      <c r="L158" s="40"/>
      <c r="M158" s="40"/>
      <c r="N158" s="40"/>
      <c r="O158" s="40"/>
      <c r="P158" s="40"/>
      <c r="Q158" s="40"/>
      <c r="R158" s="40"/>
      <c r="S158" s="40"/>
      <c r="T158" s="40"/>
      <c r="U158" s="117"/>
      <c r="V158" s="97"/>
      <c r="W158" s="37"/>
      <c r="X158" s="37"/>
      <c r="Y158" s="37"/>
      <c r="Z158" s="37"/>
      <c r="AA158" s="37"/>
      <c r="AB158" s="37"/>
      <c r="AC158" s="37"/>
      <c r="AD158" s="37"/>
      <c r="AE158" s="37"/>
      <c r="AF158" s="117"/>
      <c r="AG158" s="97"/>
      <c r="AH158" s="37"/>
      <c r="AI158" s="37"/>
      <c r="AJ158" s="37"/>
      <c r="AK158" s="37"/>
      <c r="AL158" s="37"/>
      <c r="AM158" s="37"/>
      <c r="AN158" s="37"/>
      <c r="AO158" s="37"/>
      <c r="AP158" s="37"/>
      <c r="AQ158" s="117"/>
      <c r="AR158" s="97"/>
    </row>
    <row r="159" spans="3:44" ht="15.75" thickBot="1" x14ac:dyDescent="0.3">
      <c r="C159" s="8"/>
      <c r="D159" s="8"/>
      <c r="E159" s="8"/>
      <c r="F159" s="44"/>
      <c r="G159" s="44"/>
      <c r="H159" s="42"/>
      <c r="I159" s="98"/>
      <c r="J159" s="98"/>
      <c r="K159" s="43"/>
      <c r="L159" s="44"/>
      <c r="M159" s="44"/>
      <c r="N159" s="44"/>
      <c r="O159" s="44"/>
      <c r="P159" s="44"/>
      <c r="Q159" s="44"/>
      <c r="R159" s="44"/>
      <c r="S159" s="44"/>
      <c r="T159" s="44"/>
      <c r="U159" s="118"/>
      <c r="V159" s="103"/>
      <c r="W159" s="44"/>
      <c r="X159" s="44"/>
      <c r="Y159" s="44"/>
      <c r="Z159" s="44"/>
      <c r="AA159" s="44"/>
      <c r="AB159" s="44"/>
      <c r="AC159" s="44"/>
      <c r="AD159" s="44"/>
      <c r="AE159" s="44"/>
      <c r="AF159" s="118"/>
      <c r="AG159" s="103"/>
      <c r="AH159" s="44"/>
      <c r="AI159" s="44"/>
      <c r="AJ159" s="44"/>
      <c r="AK159" s="44"/>
      <c r="AL159" s="44"/>
      <c r="AM159" s="44"/>
      <c r="AN159" s="44"/>
      <c r="AO159" s="44"/>
      <c r="AP159" s="44"/>
      <c r="AQ159" s="118"/>
      <c r="AR159" s="103"/>
    </row>
    <row r="161" spans="3:3" x14ac:dyDescent="0.25">
      <c r="C161" s="84" t="s">
        <v>119</v>
      </c>
    </row>
  </sheetData>
  <mergeCells count="1">
    <mergeCell ref="C9:E9"/>
  </mergeCells>
  <pageMargins left="0.25" right="0.25" top="0.75" bottom="0.75" header="0.3" footer="0.3"/>
  <pageSetup paperSize="5" scale="35" fitToHeight="0" orientation="landscape" r:id="rId1"/>
  <headerFooter>
    <oddFooter>&amp;L&amp;1#&amp;"Calibri"&amp;11&amp;K000000Classification: Protected 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
  <sheetViews>
    <sheetView workbookViewId="0">
      <selection activeCell="B4" sqref="B4"/>
    </sheetView>
  </sheetViews>
  <sheetFormatPr defaultRowHeight="15" x14ac:dyDescent="0.25"/>
  <cols>
    <col min="1" max="1" width="9.140625" style="83"/>
    <col min="2" max="2" width="153.140625" style="83" customWidth="1"/>
    <col min="3" max="257" width="9.140625" style="83"/>
    <col min="258" max="258" width="153.140625" style="83" customWidth="1"/>
    <col min="259" max="513" width="9.140625" style="83"/>
    <col min="514" max="514" width="153.140625" style="83" customWidth="1"/>
    <col min="515" max="769" width="9.140625" style="83"/>
    <col min="770" max="770" width="153.140625" style="83" customWidth="1"/>
    <col min="771" max="1025" width="9.140625" style="83"/>
    <col min="1026" max="1026" width="153.140625" style="83" customWidth="1"/>
    <col min="1027" max="1281" width="9.140625" style="83"/>
    <col min="1282" max="1282" width="153.140625" style="83" customWidth="1"/>
    <col min="1283" max="1537" width="9.140625" style="83"/>
    <col min="1538" max="1538" width="153.140625" style="83" customWidth="1"/>
    <col min="1539" max="1793" width="9.140625" style="83"/>
    <col min="1794" max="1794" width="153.140625" style="83" customWidth="1"/>
    <col min="1795" max="2049" width="9.140625" style="83"/>
    <col min="2050" max="2050" width="153.140625" style="83" customWidth="1"/>
    <col min="2051" max="2305" width="9.140625" style="83"/>
    <col min="2306" max="2306" width="153.140625" style="83" customWidth="1"/>
    <col min="2307" max="2561" width="9.140625" style="83"/>
    <col min="2562" max="2562" width="153.140625" style="83" customWidth="1"/>
    <col min="2563" max="2817" width="9.140625" style="83"/>
    <col min="2818" max="2818" width="153.140625" style="83" customWidth="1"/>
    <col min="2819" max="3073" width="9.140625" style="83"/>
    <col min="3074" max="3074" width="153.140625" style="83" customWidth="1"/>
    <col min="3075" max="3329" width="9.140625" style="83"/>
    <col min="3330" max="3330" width="153.140625" style="83" customWidth="1"/>
    <col min="3331" max="3585" width="9.140625" style="83"/>
    <col min="3586" max="3586" width="153.140625" style="83" customWidth="1"/>
    <col min="3587" max="3841" width="9.140625" style="83"/>
    <col min="3842" max="3842" width="153.140625" style="83" customWidth="1"/>
    <col min="3843" max="4097" width="9.140625" style="83"/>
    <col min="4098" max="4098" width="153.140625" style="83" customWidth="1"/>
    <col min="4099" max="4353" width="9.140625" style="83"/>
    <col min="4354" max="4354" width="153.140625" style="83" customWidth="1"/>
    <col min="4355" max="4609" width="9.140625" style="83"/>
    <col min="4610" max="4610" width="153.140625" style="83" customWidth="1"/>
    <col min="4611" max="4865" width="9.140625" style="83"/>
    <col min="4866" max="4866" width="153.140625" style="83" customWidth="1"/>
    <col min="4867" max="5121" width="9.140625" style="83"/>
    <col min="5122" max="5122" width="153.140625" style="83" customWidth="1"/>
    <col min="5123" max="5377" width="9.140625" style="83"/>
    <col min="5378" max="5378" width="153.140625" style="83" customWidth="1"/>
    <col min="5379" max="5633" width="9.140625" style="83"/>
    <col min="5634" max="5634" width="153.140625" style="83" customWidth="1"/>
    <col min="5635" max="5889" width="9.140625" style="83"/>
    <col min="5890" max="5890" width="153.140625" style="83" customWidth="1"/>
    <col min="5891" max="6145" width="9.140625" style="83"/>
    <col min="6146" max="6146" width="153.140625" style="83" customWidth="1"/>
    <col min="6147" max="6401" width="9.140625" style="83"/>
    <col min="6402" max="6402" width="153.140625" style="83" customWidth="1"/>
    <col min="6403" max="6657" width="9.140625" style="83"/>
    <col min="6658" max="6658" width="153.140625" style="83" customWidth="1"/>
    <col min="6659" max="6913" width="9.140625" style="83"/>
    <col min="6914" max="6914" width="153.140625" style="83" customWidth="1"/>
    <col min="6915" max="7169" width="9.140625" style="83"/>
    <col min="7170" max="7170" width="153.140625" style="83" customWidth="1"/>
    <col min="7171" max="7425" width="9.140625" style="83"/>
    <col min="7426" max="7426" width="153.140625" style="83" customWidth="1"/>
    <col min="7427" max="7681" width="9.140625" style="83"/>
    <col min="7682" max="7682" width="153.140625" style="83" customWidth="1"/>
    <col min="7683" max="7937" width="9.140625" style="83"/>
    <col min="7938" max="7938" width="153.140625" style="83" customWidth="1"/>
    <col min="7939" max="8193" width="9.140625" style="83"/>
    <col min="8194" max="8194" width="153.140625" style="83" customWidth="1"/>
    <col min="8195" max="8449" width="9.140625" style="83"/>
    <col min="8450" max="8450" width="153.140625" style="83" customWidth="1"/>
    <col min="8451" max="8705" width="9.140625" style="83"/>
    <col min="8706" max="8706" width="153.140625" style="83" customWidth="1"/>
    <col min="8707" max="8961" width="9.140625" style="83"/>
    <col min="8962" max="8962" width="153.140625" style="83" customWidth="1"/>
    <col min="8963" max="9217" width="9.140625" style="83"/>
    <col min="9218" max="9218" width="153.140625" style="83" customWidth="1"/>
    <col min="9219" max="9473" width="9.140625" style="83"/>
    <col min="9474" max="9474" width="153.140625" style="83" customWidth="1"/>
    <col min="9475" max="9729" width="9.140625" style="83"/>
    <col min="9730" max="9730" width="153.140625" style="83" customWidth="1"/>
    <col min="9731" max="9985" width="9.140625" style="83"/>
    <col min="9986" max="9986" width="153.140625" style="83" customWidth="1"/>
    <col min="9987" max="10241" width="9.140625" style="83"/>
    <col min="10242" max="10242" width="153.140625" style="83" customWidth="1"/>
    <col min="10243" max="10497" width="9.140625" style="83"/>
    <col min="10498" max="10498" width="153.140625" style="83" customWidth="1"/>
    <col min="10499" max="10753" width="9.140625" style="83"/>
    <col min="10754" max="10754" width="153.140625" style="83" customWidth="1"/>
    <col min="10755" max="11009" width="9.140625" style="83"/>
    <col min="11010" max="11010" width="153.140625" style="83" customWidth="1"/>
    <col min="11011" max="11265" width="9.140625" style="83"/>
    <col min="11266" max="11266" width="153.140625" style="83" customWidth="1"/>
    <col min="11267" max="11521" width="9.140625" style="83"/>
    <col min="11522" max="11522" width="153.140625" style="83" customWidth="1"/>
    <col min="11523" max="11777" width="9.140625" style="83"/>
    <col min="11778" max="11778" width="153.140625" style="83" customWidth="1"/>
    <col min="11779" max="12033" width="9.140625" style="83"/>
    <col min="12034" max="12034" width="153.140625" style="83" customWidth="1"/>
    <col min="12035" max="12289" width="9.140625" style="83"/>
    <col min="12290" max="12290" width="153.140625" style="83" customWidth="1"/>
    <col min="12291" max="12545" width="9.140625" style="83"/>
    <col min="12546" max="12546" width="153.140625" style="83" customWidth="1"/>
    <col min="12547" max="12801" width="9.140625" style="83"/>
    <col min="12802" max="12802" width="153.140625" style="83" customWidth="1"/>
    <col min="12803" max="13057" width="9.140625" style="83"/>
    <col min="13058" max="13058" width="153.140625" style="83" customWidth="1"/>
    <col min="13059" max="13313" width="9.140625" style="83"/>
    <col min="13314" max="13314" width="153.140625" style="83" customWidth="1"/>
    <col min="13315" max="13569" width="9.140625" style="83"/>
    <col min="13570" max="13570" width="153.140625" style="83" customWidth="1"/>
    <col min="13571" max="13825" width="9.140625" style="83"/>
    <col min="13826" max="13826" width="153.140625" style="83" customWidth="1"/>
    <col min="13827" max="14081" width="9.140625" style="83"/>
    <col min="14082" max="14082" width="153.140625" style="83" customWidth="1"/>
    <col min="14083" max="14337" width="9.140625" style="83"/>
    <col min="14338" max="14338" width="153.140625" style="83" customWidth="1"/>
    <col min="14339" max="14593" width="9.140625" style="83"/>
    <col min="14594" max="14594" width="153.140625" style="83" customWidth="1"/>
    <col min="14595" max="14849" width="9.140625" style="83"/>
    <col min="14850" max="14850" width="153.140625" style="83" customWidth="1"/>
    <col min="14851" max="15105" width="9.140625" style="83"/>
    <col min="15106" max="15106" width="153.140625" style="83" customWidth="1"/>
    <col min="15107" max="15361" width="9.140625" style="83"/>
    <col min="15362" max="15362" width="153.140625" style="83" customWidth="1"/>
    <col min="15363" max="15617" width="9.140625" style="83"/>
    <col min="15618" max="15618" width="153.140625" style="83" customWidth="1"/>
    <col min="15619" max="15873" width="9.140625" style="83"/>
    <col min="15874" max="15874" width="153.140625" style="83" customWidth="1"/>
    <col min="15875" max="16129" width="9.140625" style="83"/>
    <col min="16130" max="16130" width="153.140625" style="83" customWidth="1"/>
    <col min="16131" max="16384" width="9.140625" style="83"/>
  </cols>
  <sheetData>
    <row r="1" spans="2:3" ht="48.75" customHeight="1" x14ac:dyDescent="0.25">
      <c r="B1" s="82" t="s">
        <v>124</v>
      </c>
    </row>
    <row r="2" spans="2:3" ht="15.75" x14ac:dyDescent="0.25">
      <c r="B2" s="148" t="s">
        <v>86</v>
      </c>
      <c r="C2" s="148"/>
    </row>
    <row r="4" spans="2:3" x14ac:dyDescent="0.25">
      <c r="B4" s="153" t="s">
        <v>123</v>
      </c>
    </row>
  </sheetData>
  <mergeCells count="1">
    <mergeCell ref="B2:C2"/>
  </mergeCells>
  <hyperlinks>
    <hyperlink ref="B4" r:id="rId1" tooltip="Completion Rate Methodology"/>
  </hyperlinks>
  <pageMargins left="0.7" right="0.7" top="0.75" bottom="0.75" header="0.3" footer="0.3"/>
  <pageSetup orientation="portrait" r:id="rId2"/>
  <headerFooter>
    <oddFooter>&amp;L&amp;1#&amp;"Calibri"&amp;11&amp;K000000Classification: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workbookViewId="0">
      <selection activeCell="K16" sqref="K16"/>
    </sheetView>
  </sheetViews>
  <sheetFormatPr defaultRowHeight="15" x14ac:dyDescent="0.25"/>
  <cols>
    <col min="1" max="16384" width="9.140625" style="83"/>
  </cols>
  <sheetData>
    <row r="2" spans="1:3" x14ac:dyDescent="0.25">
      <c r="A2" s="84" t="s">
        <v>87</v>
      </c>
      <c r="B2" s="84"/>
      <c r="C2" s="84"/>
    </row>
    <row r="3" spans="1:3" x14ac:dyDescent="0.25">
      <c r="A3" s="84" t="s">
        <v>69</v>
      </c>
      <c r="B3" s="84"/>
      <c r="C3" s="84"/>
    </row>
    <row r="4" spans="1:3" x14ac:dyDescent="0.25">
      <c r="A4" s="83" t="s">
        <v>60</v>
      </c>
      <c r="B4" s="84"/>
      <c r="C4" s="84"/>
    </row>
    <row r="5" spans="1:3" x14ac:dyDescent="0.25">
      <c r="A5" s="83" t="s">
        <v>61</v>
      </c>
      <c r="B5" s="84"/>
      <c r="C5" s="84"/>
    </row>
    <row r="6" spans="1:3" x14ac:dyDescent="0.25">
      <c r="A6" s="83" t="s">
        <v>62</v>
      </c>
      <c r="B6" s="84"/>
      <c r="C6" s="84"/>
    </row>
    <row r="7" spans="1:3" x14ac:dyDescent="0.25">
      <c r="A7" s="83" t="s">
        <v>63</v>
      </c>
      <c r="B7" s="84"/>
      <c r="C7" s="84"/>
    </row>
    <row r="8" spans="1:3" x14ac:dyDescent="0.25">
      <c r="A8" s="84" t="s">
        <v>67</v>
      </c>
      <c r="B8" s="84"/>
      <c r="C8" s="84"/>
    </row>
    <row r="9" spans="1:3" x14ac:dyDescent="0.25">
      <c r="A9" s="84" t="s">
        <v>68</v>
      </c>
      <c r="B9" s="84"/>
      <c r="C9" s="84"/>
    </row>
    <row r="10" spans="1:3" x14ac:dyDescent="0.25">
      <c r="A10" s="84"/>
      <c r="B10" s="84"/>
      <c r="C10" s="84"/>
    </row>
    <row r="11" spans="1:3" x14ac:dyDescent="0.25">
      <c r="A11" s="84"/>
      <c r="B11" s="84"/>
      <c r="C11" s="84"/>
    </row>
    <row r="12" spans="1:3" x14ac:dyDescent="0.25">
      <c r="A12" s="84"/>
      <c r="B12" s="84"/>
      <c r="C12" s="84"/>
    </row>
  </sheetData>
  <pageMargins left="0.7" right="0.7" top="0.75" bottom="0.75" header="0.3" footer="0.3"/>
  <pageSetup orientation="portrait" r:id="rId1"/>
  <headerFooter>
    <oddFooter>&amp;L&amp;1#&amp;"Calibri"&amp;11&amp;K000000Classification: Protected 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2"/>
  <sheetViews>
    <sheetView tabSelected="1" workbookViewId="0">
      <selection activeCell="B7" sqref="B7"/>
    </sheetView>
  </sheetViews>
  <sheetFormatPr defaultRowHeight="12.75" x14ac:dyDescent="0.2"/>
  <cols>
    <col min="1" max="1" width="60.85546875" style="85" customWidth="1"/>
    <col min="2" max="2" width="107.5703125" style="85" customWidth="1"/>
    <col min="3" max="3" width="18.28515625" style="85" customWidth="1"/>
    <col min="4" max="16384" width="9.140625" style="85"/>
  </cols>
  <sheetData>
    <row r="1" spans="1:17" ht="39.75" customHeight="1" x14ac:dyDescent="0.25">
      <c r="A1" s="149" t="s">
        <v>125</v>
      </c>
      <c r="B1" s="149"/>
    </row>
    <row r="2" spans="1:17" ht="15.75" x14ac:dyDescent="0.25">
      <c r="A2" s="150" t="s">
        <v>88</v>
      </c>
      <c r="B2" s="150"/>
      <c r="C2" s="86"/>
    </row>
    <row r="3" spans="1:17" x14ac:dyDescent="0.2">
      <c r="A3" s="87" t="s">
        <v>89</v>
      </c>
      <c r="B3" s="87" t="s">
        <v>76</v>
      </c>
      <c r="C3" s="88"/>
    </row>
    <row r="4" spans="1:17" ht="25.5" x14ac:dyDescent="0.2">
      <c r="A4" s="89" t="s">
        <v>90</v>
      </c>
      <c r="B4" s="90" t="s">
        <v>91</v>
      </c>
    </row>
    <row r="5" spans="1:17" x14ac:dyDescent="0.2">
      <c r="A5" s="89" t="s">
        <v>92</v>
      </c>
      <c r="B5" s="90" t="s">
        <v>93</v>
      </c>
    </row>
    <row r="6" spans="1:17" ht="25.5" x14ac:dyDescent="0.2">
      <c r="A6" s="89" t="s">
        <v>94</v>
      </c>
      <c r="B6" s="90" t="s">
        <v>95</v>
      </c>
    </row>
    <row r="7" spans="1:17" ht="51" x14ac:dyDescent="0.2">
      <c r="A7" s="89" t="s">
        <v>96</v>
      </c>
      <c r="B7" s="90" t="s">
        <v>126</v>
      </c>
    </row>
    <row r="8" spans="1:17" ht="26.25" customHeight="1" x14ac:dyDescent="0.2">
      <c r="A8" s="89" t="s">
        <v>97</v>
      </c>
      <c r="B8" s="90" t="s">
        <v>98</v>
      </c>
    </row>
    <row r="9" spans="1:17" ht="25.5" customHeight="1" x14ac:dyDescent="0.2">
      <c r="A9" s="89" t="s">
        <v>99</v>
      </c>
      <c r="B9" s="90" t="s">
        <v>100</v>
      </c>
      <c r="C9" s="91"/>
      <c r="D9" s="91"/>
      <c r="E9" s="91"/>
      <c r="F9" s="91"/>
      <c r="G9" s="91"/>
      <c r="H9" s="91"/>
      <c r="I9" s="91"/>
      <c r="J9" s="91"/>
      <c r="K9" s="91"/>
      <c r="L9" s="91"/>
      <c r="M9" s="91"/>
      <c r="N9" s="91"/>
      <c r="O9" s="91"/>
      <c r="P9" s="91"/>
      <c r="Q9" s="91"/>
    </row>
    <row r="10" spans="1:17" ht="15" customHeight="1" x14ac:dyDescent="0.2">
      <c r="A10" s="89" t="s">
        <v>101</v>
      </c>
      <c r="B10" s="90" t="s">
        <v>102</v>
      </c>
      <c r="C10" s="91"/>
      <c r="D10" s="91"/>
      <c r="E10" s="91"/>
      <c r="F10" s="91"/>
      <c r="G10" s="91"/>
      <c r="H10" s="91"/>
      <c r="I10" s="91"/>
      <c r="J10" s="91"/>
      <c r="K10" s="91"/>
      <c r="L10" s="91"/>
      <c r="M10" s="91"/>
      <c r="N10" s="91"/>
      <c r="O10" s="91"/>
      <c r="P10" s="91"/>
      <c r="Q10" s="91"/>
    </row>
    <row r="11" spans="1:17" ht="30" customHeight="1" x14ac:dyDescent="0.2">
      <c r="A11" s="89" t="s">
        <v>103</v>
      </c>
      <c r="B11" s="90" t="s">
        <v>104</v>
      </c>
    </row>
    <row r="12" spans="1:17" ht="15" customHeight="1" x14ac:dyDescent="0.2">
      <c r="A12" s="89" t="s">
        <v>105</v>
      </c>
      <c r="B12" s="90" t="s">
        <v>106</v>
      </c>
    </row>
    <row r="13" spans="1:17" ht="15" customHeight="1" x14ac:dyDescent="0.2">
      <c r="A13" s="89" t="s">
        <v>107</v>
      </c>
      <c r="B13" s="90" t="s">
        <v>108</v>
      </c>
    </row>
    <row r="14" spans="1:17" ht="28.5" customHeight="1" x14ac:dyDescent="0.2">
      <c r="A14" s="89" t="s">
        <v>48</v>
      </c>
      <c r="B14" s="90" t="s">
        <v>109</v>
      </c>
    </row>
    <row r="15" spans="1:17" ht="15" customHeight="1" x14ac:dyDescent="0.2">
      <c r="A15" s="89" t="s">
        <v>110</v>
      </c>
      <c r="B15" s="90" t="s">
        <v>111</v>
      </c>
    </row>
    <row r="16" spans="1:17" ht="15" customHeight="1" x14ac:dyDescent="0.2">
      <c r="A16" s="89" t="s">
        <v>112</v>
      </c>
      <c r="B16" s="90" t="s">
        <v>113</v>
      </c>
    </row>
    <row r="17" spans="1:2" ht="30.75" customHeight="1" x14ac:dyDescent="0.2">
      <c r="A17" s="89" t="s">
        <v>49</v>
      </c>
      <c r="B17" s="90" t="s">
        <v>114</v>
      </c>
    </row>
    <row r="18" spans="1:2" ht="44.25" customHeight="1" x14ac:dyDescent="0.2">
      <c r="A18" s="89" t="s">
        <v>115</v>
      </c>
      <c r="B18" s="90" t="s">
        <v>116</v>
      </c>
    </row>
    <row r="19" spans="1:2" ht="40.5" customHeight="1" x14ac:dyDescent="0.2">
      <c r="A19" s="89" t="s">
        <v>117</v>
      </c>
      <c r="B19" s="90" t="s">
        <v>118</v>
      </c>
    </row>
    <row r="20" spans="1:2" ht="15" customHeight="1" x14ac:dyDescent="0.2"/>
    <row r="21" spans="1:2" ht="15" customHeight="1" x14ac:dyDescent="0.2"/>
    <row r="22" spans="1:2" ht="15" customHeight="1" x14ac:dyDescent="0.2"/>
    <row r="23" spans="1:2" ht="15" customHeight="1" x14ac:dyDescent="0.2"/>
    <row r="24" spans="1:2" ht="15" customHeight="1" x14ac:dyDescent="0.2"/>
    <row r="25" spans="1:2" ht="15" customHeight="1" x14ac:dyDescent="0.2"/>
    <row r="26" spans="1:2" ht="15" customHeight="1" x14ac:dyDescent="0.2"/>
    <row r="27" spans="1:2" ht="15" customHeight="1" x14ac:dyDescent="0.2"/>
    <row r="28" spans="1:2" ht="15" customHeight="1" x14ac:dyDescent="0.2"/>
    <row r="29" spans="1:2" ht="15" customHeight="1" x14ac:dyDescent="0.2"/>
    <row r="30" spans="1:2" ht="15" customHeight="1" x14ac:dyDescent="0.2"/>
    <row r="31" spans="1:2" ht="15" customHeight="1" x14ac:dyDescent="0.2"/>
    <row r="32" spans="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sheetData>
  <mergeCells count="2">
    <mergeCell ref="A1:B1"/>
    <mergeCell ref="A2:B2"/>
  </mergeCells>
  <dataValidations count="1">
    <dataValidation type="textLength" operator="greaterThan" showInputMessage="1" showErrorMessage="1" errorTitle="Required Field" error="This is a required field." promptTitle="Title" prompt="Required - The name given to the described resource and by which the resource is formally known." sqref="A1">
      <formula1>1</formula1>
    </dataValidation>
  </dataValidations>
  <pageMargins left="0.7" right="0.7" top="0.75" bottom="0.75" header="0.3" footer="0.3"/>
  <pageSetup orientation="portrait" r:id="rId1"/>
  <headerFooter>
    <oddFooter>&amp;L&amp;1#&amp;"Calibri"&amp;11&amp;K000000Classification: Protected 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69"/>
  <sheetViews>
    <sheetView zoomScale="80" zoomScaleNormal="80" workbookViewId="0">
      <pane xSplit="11" ySplit="9" topLeftCell="L142" activePane="bottomRight" state="frozen"/>
      <selection activeCell="AU168" sqref="AU168"/>
      <selection pane="topRight" activeCell="AU168" sqref="AU168"/>
      <selection pane="bottomLeft" activeCell="AU168" sqref="AU168"/>
      <selection pane="bottomRight" activeCell="N166" sqref="N166"/>
    </sheetView>
  </sheetViews>
  <sheetFormatPr defaultRowHeight="15" x14ac:dyDescent="0.25"/>
  <cols>
    <col min="1" max="2" width="0" hidden="1" customWidth="1"/>
    <col min="3" max="3" width="9.140625" style="3"/>
    <col min="5" max="5" width="12.42578125" customWidth="1"/>
    <col min="6" max="6" width="20.28515625" bestFit="1" customWidth="1"/>
    <col min="7" max="7" width="18.5703125" customWidth="1"/>
    <col min="8" max="8" width="9.140625" customWidth="1"/>
    <col min="9" max="9" width="13.140625" style="92" customWidth="1"/>
    <col min="10" max="10" width="13.140625" style="113" customWidth="1"/>
    <col min="11" max="11" width="12.28515625" style="11" bestFit="1" customWidth="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92" customWidth="1"/>
    <col min="22" max="22" width="11.28515625" style="92" customWidth="1"/>
    <col min="23" max="24" width="11.28515625" hidden="1" customWidth="1"/>
    <col min="25" max="29" width="11.28515625" customWidth="1"/>
    <col min="30" max="31" width="11.28515625" style="17" customWidth="1"/>
    <col min="32" max="33" width="11.28515625" style="92" customWidth="1"/>
    <col min="34" max="34" width="11.28515625" hidden="1" customWidth="1"/>
    <col min="35" max="35" width="11" hidden="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5" width="79.42578125" style="17" customWidth="1"/>
  </cols>
  <sheetData>
    <row r="1" spans="2:45" ht="15.75" hidden="1" thickBot="1" x14ac:dyDescent="0.3"/>
    <row r="2" spans="2:45" ht="15.75" hidden="1" thickBot="1" x14ac:dyDescent="0.3"/>
    <row r="3" spans="2:45" ht="15.75" hidden="1" thickBot="1" x14ac:dyDescent="0.3"/>
    <row r="4" spans="2:45" ht="15.75" hidden="1" thickBot="1" x14ac:dyDescent="0.3"/>
    <row r="5" spans="2:45" ht="15.75" hidden="1" thickBot="1" x14ac:dyDescent="0.3"/>
    <row r="6" spans="2:45" ht="15.75" hidden="1" thickBot="1" x14ac:dyDescent="0.3"/>
    <row r="7" spans="2:45" ht="15.75" hidden="1" thickBot="1" x14ac:dyDescent="0.3">
      <c r="C7" s="4"/>
      <c r="D7" s="2"/>
      <c r="E7" s="2"/>
      <c r="F7" s="2"/>
      <c r="G7" s="2"/>
      <c r="H7" s="2"/>
      <c r="I7" s="93"/>
      <c r="J7" s="114"/>
      <c r="W7" s="1"/>
      <c r="X7" s="1"/>
      <c r="Y7" s="1"/>
      <c r="Z7" s="1"/>
      <c r="AA7" s="1"/>
      <c r="AB7" s="1"/>
      <c r="AC7" s="1"/>
      <c r="AD7" s="18"/>
      <c r="AE7" s="18"/>
      <c r="AF7" s="100"/>
      <c r="AG7" s="100"/>
    </row>
    <row r="8" spans="2:45" s="3" customFormat="1" ht="43.5" customHeight="1" thickBot="1" x14ac:dyDescent="0.3">
      <c r="B8" s="14"/>
      <c r="C8" s="7"/>
      <c r="D8" s="7"/>
      <c r="E8" s="7"/>
      <c r="F8" s="7"/>
      <c r="G8" s="7"/>
      <c r="H8" s="7"/>
      <c r="I8" s="94"/>
      <c r="J8" s="115"/>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row>
    <row r="9" spans="2:45" s="10" customFormat="1" ht="142.5" customHeight="1" thickBot="1" x14ac:dyDescent="0.3">
      <c r="B9" s="15"/>
      <c r="C9" s="151" t="s">
        <v>3</v>
      </c>
      <c r="D9" s="152"/>
      <c r="E9" s="152"/>
      <c r="F9" s="29" t="s">
        <v>38</v>
      </c>
      <c r="G9" s="72" t="s">
        <v>72</v>
      </c>
      <c r="H9" s="29" t="s">
        <v>50</v>
      </c>
      <c r="I9" s="95" t="s">
        <v>51</v>
      </c>
      <c r="J9" s="116" t="s">
        <v>52</v>
      </c>
      <c r="K9" s="30" t="s">
        <v>53</v>
      </c>
      <c r="L9" s="119" t="s">
        <v>37</v>
      </c>
      <c r="M9" s="119" t="s">
        <v>43</v>
      </c>
      <c r="N9" s="119" t="s">
        <v>40</v>
      </c>
      <c r="O9" s="119" t="s">
        <v>41</v>
      </c>
      <c r="P9" s="119" t="s">
        <v>44</v>
      </c>
      <c r="Q9" s="119" t="s">
        <v>42</v>
      </c>
      <c r="R9" s="119" t="s">
        <v>45</v>
      </c>
      <c r="S9" s="119" t="s">
        <v>120</v>
      </c>
      <c r="T9" s="32" t="s">
        <v>121</v>
      </c>
      <c r="U9" s="129" t="s">
        <v>54</v>
      </c>
      <c r="V9" s="130" t="s">
        <v>55</v>
      </c>
      <c r="W9" s="128" t="s">
        <v>37</v>
      </c>
      <c r="X9" s="119" t="s">
        <v>43</v>
      </c>
      <c r="Y9" s="119" t="s">
        <v>40</v>
      </c>
      <c r="Z9" s="119" t="s">
        <v>41</v>
      </c>
      <c r="AA9" s="119" t="s">
        <v>44</v>
      </c>
      <c r="AB9" s="119" t="s">
        <v>42</v>
      </c>
      <c r="AC9" s="119" t="s">
        <v>45</v>
      </c>
      <c r="AD9" s="119" t="s">
        <v>120</v>
      </c>
      <c r="AE9" s="119" t="s">
        <v>121</v>
      </c>
      <c r="AF9" s="122" t="s">
        <v>56</v>
      </c>
      <c r="AG9" s="130" t="s">
        <v>57</v>
      </c>
      <c r="AH9" s="119" t="s">
        <v>37</v>
      </c>
      <c r="AI9" s="119" t="s">
        <v>43</v>
      </c>
      <c r="AJ9" s="119" t="s">
        <v>40</v>
      </c>
      <c r="AK9" s="119" t="s">
        <v>41</v>
      </c>
      <c r="AL9" s="119" t="s">
        <v>44</v>
      </c>
      <c r="AM9" s="119" t="s">
        <v>42</v>
      </c>
      <c r="AN9" s="119" t="s">
        <v>45</v>
      </c>
      <c r="AO9" s="119" t="s">
        <v>120</v>
      </c>
      <c r="AP9" s="32" t="s">
        <v>121</v>
      </c>
      <c r="AQ9" s="122" t="s">
        <v>58</v>
      </c>
      <c r="AR9" s="102" t="s">
        <v>59</v>
      </c>
      <c r="AS9" s="17"/>
    </row>
    <row r="10" spans="2:45" x14ac:dyDescent="0.25">
      <c r="B10" s="16"/>
      <c r="C10" s="5" t="s">
        <v>65</v>
      </c>
      <c r="D10" s="6"/>
      <c r="E10" s="6"/>
      <c r="F10" s="35" t="s">
        <v>1</v>
      </c>
      <c r="G10" s="35" t="s">
        <v>73</v>
      </c>
      <c r="H10" s="36">
        <v>1</v>
      </c>
      <c r="I10" s="96" t="s">
        <v>28</v>
      </c>
      <c r="J10" s="96" t="s">
        <v>28</v>
      </c>
      <c r="K10" s="38">
        <v>35</v>
      </c>
      <c r="L10" s="37"/>
      <c r="M10" s="37"/>
      <c r="N10" s="37"/>
      <c r="O10" s="37"/>
      <c r="P10" s="37"/>
      <c r="Q10" s="37">
        <v>23</v>
      </c>
      <c r="R10" s="37">
        <v>0</v>
      </c>
      <c r="S10" s="37">
        <v>0</v>
      </c>
      <c r="T10" s="146">
        <v>0</v>
      </c>
      <c r="U10" s="131">
        <f>(Q10+R10)/K10</f>
        <v>0.65714285714285714</v>
      </c>
      <c r="V10" s="97">
        <f>(Q10+T10+R10+S10)/K10</f>
        <v>0.65714285714285714</v>
      </c>
      <c r="W10" s="37"/>
      <c r="X10" s="37"/>
      <c r="Y10" s="37"/>
      <c r="Z10" s="37"/>
      <c r="AA10" s="37"/>
      <c r="AB10" s="37">
        <v>0</v>
      </c>
      <c r="AC10" s="37">
        <v>1</v>
      </c>
      <c r="AD10" s="37">
        <v>0</v>
      </c>
      <c r="AE10" s="37">
        <v>0</v>
      </c>
      <c r="AF10" s="117">
        <f>(AB10+AC10)/K10</f>
        <v>2.8571428571428571E-2</v>
      </c>
      <c r="AG10" s="97">
        <f>(AB10+AE10+AC10+AD10)/K10</f>
        <v>2.8571428571428571E-2</v>
      </c>
      <c r="AH10" s="37"/>
      <c r="AI10" s="37"/>
      <c r="AJ10" s="37"/>
      <c r="AK10" s="37"/>
      <c r="AL10" s="37"/>
      <c r="AM10" s="37">
        <v>0</v>
      </c>
      <c r="AN10" s="37">
        <v>0</v>
      </c>
      <c r="AO10" s="37">
        <v>0</v>
      </c>
      <c r="AP10" s="37">
        <v>0</v>
      </c>
      <c r="AQ10" s="121">
        <f>(AM10+AN10)/K10</f>
        <v>0</v>
      </c>
      <c r="AR10" s="111">
        <f>(AN10+AO10)/K10</f>
        <v>0</v>
      </c>
    </row>
    <row r="11" spans="2:45" x14ac:dyDescent="0.25">
      <c r="B11" s="16"/>
      <c r="C11" s="5" t="s">
        <v>66</v>
      </c>
      <c r="D11" s="6"/>
      <c r="E11" s="6"/>
      <c r="F11" s="35" t="s">
        <v>32</v>
      </c>
      <c r="G11" s="35" t="s">
        <v>73</v>
      </c>
      <c r="H11" s="36">
        <v>2</v>
      </c>
      <c r="I11" s="96" t="s">
        <v>28</v>
      </c>
      <c r="J11" s="96" t="s">
        <v>28</v>
      </c>
      <c r="K11" s="38" t="s">
        <v>29</v>
      </c>
      <c r="L11" s="37"/>
      <c r="M11" s="37"/>
      <c r="N11" s="37"/>
      <c r="O11" s="37"/>
      <c r="P11" s="37"/>
      <c r="Q11" s="37"/>
      <c r="R11" s="37"/>
      <c r="S11" s="37"/>
      <c r="T11" s="141"/>
      <c r="U11" s="132"/>
      <c r="V11" s="107"/>
      <c r="W11" s="37"/>
      <c r="X11" s="37"/>
      <c r="Y11" s="37"/>
      <c r="Z11" s="37"/>
      <c r="AA11" s="37"/>
      <c r="AB11" s="37"/>
      <c r="AC11" s="37"/>
      <c r="AD11" s="37"/>
      <c r="AE11" s="37"/>
      <c r="AF11" s="123"/>
      <c r="AG11" s="107"/>
      <c r="AH11" s="37"/>
      <c r="AI11" s="37"/>
      <c r="AJ11" s="37"/>
      <c r="AK11" s="37"/>
      <c r="AL11" s="37"/>
      <c r="AM11" s="37"/>
      <c r="AN11" s="37"/>
      <c r="AO11" s="37"/>
      <c r="AP11" s="37"/>
      <c r="AQ11" s="123"/>
      <c r="AR11" s="107"/>
    </row>
    <row r="12" spans="2:45" x14ac:dyDescent="0.25">
      <c r="B12" s="16"/>
      <c r="C12" s="5"/>
      <c r="D12" s="6"/>
      <c r="E12" s="6"/>
      <c r="F12" s="35" t="s">
        <v>2</v>
      </c>
      <c r="G12" s="35" t="s">
        <v>73</v>
      </c>
      <c r="H12" s="36">
        <v>4</v>
      </c>
      <c r="I12" s="97">
        <f t="shared" ref="I12" si="0">U12+AF12+AQ12</f>
        <v>0.54518950437317781</v>
      </c>
      <c r="J12" s="97">
        <f>V12+AG12+AR12</f>
        <v>0.62973760932944611</v>
      </c>
      <c r="K12" s="38">
        <v>343</v>
      </c>
      <c r="L12" s="21"/>
      <c r="M12" s="37"/>
      <c r="N12" s="6">
        <v>2</v>
      </c>
      <c r="O12" s="6">
        <v>5</v>
      </c>
      <c r="P12" s="6">
        <v>15</v>
      </c>
      <c r="Q12" s="6">
        <v>101</v>
      </c>
      <c r="R12" s="6">
        <v>51</v>
      </c>
      <c r="S12" s="6">
        <v>14</v>
      </c>
      <c r="T12" s="142">
        <v>7</v>
      </c>
      <c r="U12" s="131">
        <f>(N12+O12+P12+Q12+R12)/K12</f>
        <v>0.50728862973760935</v>
      </c>
      <c r="V12" s="97">
        <f>(O12+P12+Q12+R12+S12+N12+T12)/K12</f>
        <v>0.56851311953352768</v>
      </c>
      <c r="W12" s="37"/>
      <c r="X12" s="37"/>
      <c r="Y12" s="6">
        <v>0</v>
      </c>
      <c r="Z12" s="6">
        <v>0</v>
      </c>
      <c r="AA12" s="6">
        <v>0</v>
      </c>
      <c r="AB12" s="6">
        <v>1</v>
      </c>
      <c r="AC12" s="6">
        <v>1</v>
      </c>
      <c r="AD12" s="6">
        <v>5</v>
      </c>
      <c r="AE12" s="6">
        <v>0</v>
      </c>
      <c r="AF12" s="117">
        <f>(Y12+Z12+AA12+AB12+AC12)/K12</f>
        <v>5.8309037900874635E-3</v>
      </c>
      <c r="AG12" s="97">
        <f>(Z12+AA12+AB12+AC12+AD12+Y12+AE12)/K12</f>
        <v>2.0408163265306121E-2</v>
      </c>
      <c r="AH12" s="37"/>
      <c r="AI12" s="37"/>
      <c r="AJ12" s="6">
        <v>0</v>
      </c>
      <c r="AK12" s="6">
        <v>0</v>
      </c>
      <c r="AL12" s="6">
        <v>2</v>
      </c>
      <c r="AM12" s="6">
        <v>6</v>
      </c>
      <c r="AN12" s="6">
        <v>3</v>
      </c>
      <c r="AO12" s="6">
        <v>0</v>
      </c>
      <c r="AP12" s="6">
        <v>3</v>
      </c>
      <c r="AQ12" s="117">
        <f>(AJ12+AK12+AL12+AM12+AN12)/K12</f>
        <v>3.2069970845481049E-2</v>
      </c>
      <c r="AR12" s="97">
        <f>(AK12+AL12+AM12+AN12+AO12+AJ12+AP12)/K12</f>
        <v>4.0816326530612242E-2</v>
      </c>
    </row>
    <row r="13" spans="2:45" x14ac:dyDescent="0.25">
      <c r="B13" s="16"/>
      <c r="C13" s="5"/>
      <c r="D13" s="6"/>
      <c r="E13" s="6"/>
      <c r="F13" s="35" t="s">
        <v>4</v>
      </c>
      <c r="G13" s="35" t="s">
        <v>73</v>
      </c>
      <c r="H13" s="36">
        <v>3</v>
      </c>
      <c r="I13" s="97">
        <f t="shared" ref="I13" si="1">U13+AF13+AQ13</f>
        <v>0.6</v>
      </c>
      <c r="J13" s="97">
        <f>V13+AG13+AR13</f>
        <v>0.6</v>
      </c>
      <c r="K13" s="38">
        <v>5</v>
      </c>
      <c r="L13" s="37"/>
      <c r="M13" s="37"/>
      <c r="N13" s="37"/>
      <c r="O13" s="37">
        <v>0</v>
      </c>
      <c r="P13" s="37">
        <v>2</v>
      </c>
      <c r="Q13" s="37">
        <v>1</v>
      </c>
      <c r="R13" s="37">
        <v>0</v>
      </c>
      <c r="S13" s="37">
        <v>0</v>
      </c>
      <c r="T13" s="141">
        <v>0</v>
      </c>
      <c r="U13" s="131">
        <f>(O13+P13+Q13+R13)/K13</f>
        <v>0.6</v>
      </c>
      <c r="V13" s="97">
        <f>(P13+O13+Q13+T13+R13+S13)/K13</f>
        <v>0.6</v>
      </c>
      <c r="W13" s="37"/>
      <c r="X13" s="37"/>
      <c r="Y13" s="37"/>
      <c r="Z13" s="37">
        <v>0</v>
      </c>
      <c r="AA13" s="37">
        <v>0</v>
      </c>
      <c r="AB13" s="37">
        <v>0</v>
      </c>
      <c r="AC13" s="37">
        <v>0</v>
      </c>
      <c r="AD13" s="37">
        <v>0</v>
      </c>
      <c r="AE13" s="37">
        <v>0</v>
      </c>
      <c r="AF13" s="117">
        <f>(Z13+AA13+AB13+AC13)/K13</f>
        <v>0</v>
      </c>
      <c r="AG13" s="97">
        <f>(AA13+Z13+AB13+AE13+AC13+AD13)/K13</f>
        <v>0</v>
      </c>
      <c r="AH13" s="37"/>
      <c r="AI13" s="37"/>
      <c r="AJ13" s="37"/>
      <c r="AK13" s="37">
        <v>0</v>
      </c>
      <c r="AL13" s="37">
        <v>0</v>
      </c>
      <c r="AM13" s="37">
        <v>0</v>
      </c>
      <c r="AN13" s="37">
        <v>0</v>
      </c>
      <c r="AO13" s="37">
        <v>0</v>
      </c>
      <c r="AP13" s="37">
        <v>0</v>
      </c>
      <c r="AQ13" s="117">
        <f>(AK13+AL13+AM13+AN13)/K13</f>
        <v>0</v>
      </c>
      <c r="AR13" s="97">
        <f>(AL13+AK13+AM13+AP13+AN13+AO13)/K13</f>
        <v>0</v>
      </c>
    </row>
    <row r="14" spans="2:45" x14ac:dyDescent="0.25">
      <c r="B14" s="16"/>
      <c r="C14" s="5"/>
      <c r="D14" s="6"/>
      <c r="E14" s="6"/>
      <c r="F14" s="35" t="s">
        <v>5</v>
      </c>
      <c r="G14" s="35" t="s">
        <v>73</v>
      </c>
      <c r="H14" s="36">
        <v>6</v>
      </c>
      <c r="I14" s="96" t="s">
        <v>28</v>
      </c>
      <c r="J14" s="96" t="s">
        <v>28</v>
      </c>
      <c r="K14" s="38" t="s">
        <v>29</v>
      </c>
      <c r="L14" s="37"/>
      <c r="M14" s="37"/>
      <c r="N14" s="37"/>
      <c r="O14" s="37"/>
      <c r="P14" s="37"/>
      <c r="Q14" s="37"/>
      <c r="R14" s="37"/>
      <c r="S14" s="37"/>
      <c r="T14" s="141"/>
      <c r="U14" s="132"/>
      <c r="V14" s="107"/>
      <c r="W14" s="37"/>
      <c r="X14" s="37"/>
      <c r="Y14" s="37"/>
      <c r="Z14" s="37"/>
      <c r="AA14" s="37"/>
      <c r="AB14" s="37"/>
      <c r="AC14" s="37"/>
      <c r="AD14" s="37"/>
      <c r="AE14" s="37"/>
      <c r="AF14" s="123"/>
      <c r="AG14" s="107"/>
      <c r="AH14" s="37"/>
      <c r="AI14" s="37"/>
      <c r="AJ14" s="37"/>
      <c r="AK14" s="37"/>
      <c r="AL14" s="37"/>
      <c r="AM14" s="37"/>
      <c r="AN14" s="37"/>
      <c r="AO14" s="37"/>
      <c r="AP14" s="37"/>
      <c r="AQ14" s="123"/>
      <c r="AR14" s="107"/>
    </row>
    <row r="15" spans="2:45" s="10" customFormat="1" ht="15.75" thickBot="1" x14ac:dyDescent="0.3">
      <c r="B15" s="15"/>
      <c r="C15" s="8"/>
      <c r="D15" s="9"/>
      <c r="E15" s="9"/>
      <c r="F15" s="44"/>
      <c r="G15" s="44"/>
      <c r="H15" s="42"/>
      <c r="I15" s="98"/>
      <c r="J15" s="98"/>
      <c r="K15" s="43"/>
      <c r="L15" s="44"/>
      <c r="M15" s="44"/>
      <c r="N15" s="44"/>
      <c r="O15" s="44"/>
      <c r="P15" s="44"/>
      <c r="Q15" s="44"/>
      <c r="R15" s="44"/>
      <c r="S15" s="44"/>
      <c r="T15" s="140"/>
      <c r="U15" s="133"/>
      <c r="V15" s="110"/>
      <c r="W15" s="44"/>
      <c r="X15" s="44"/>
      <c r="Y15" s="44"/>
      <c r="Z15" s="44"/>
      <c r="AA15" s="44"/>
      <c r="AB15" s="44"/>
      <c r="AC15" s="44"/>
      <c r="AD15" s="44"/>
      <c r="AE15" s="44"/>
      <c r="AF15" s="124"/>
      <c r="AG15" s="110"/>
      <c r="AH15" s="44"/>
      <c r="AI15" s="44"/>
      <c r="AJ15" s="44"/>
      <c r="AK15" s="44"/>
      <c r="AL15" s="44"/>
      <c r="AM15" s="44"/>
      <c r="AN15" s="44"/>
      <c r="AO15" s="44"/>
      <c r="AP15" s="44"/>
      <c r="AQ15" s="124"/>
      <c r="AR15" s="110"/>
      <c r="AS15" s="17"/>
    </row>
    <row r="16" spans="2:45" x14ac:dyDescent="0.25">
      <c r="B16" s="16"/>
      <c r="C16" s="5" t="s">
        <v>9</v>
      </c>
      <c r="D16" s="6"/>
      <c r="E16" s="6"/>
      <c r="F16" s="35" t="s">
        <v>1</v>
      </c>
      <c r="G16" s="35" t="s">
        <v>73</v>
      </c>
      <c r="H16" s="36">
        <v>1</v>
      </c>
      <c r="I16" s="96" t="s">
        <v>28</v>
      </c>
      <c r="J16" s="96" t="s">
        <v>28</v>
      </c>
      <c r="K16" s="38" t="s">
        <v>29</v>
      </c>
      <c r="L16" s="37"/>
      <c r="M16" s="37"/>
      <c r="N16" s="37"/>
      <c r="O16" s="37"/>
      <c r="P16" s="37"/>
      <c r="Q16" s="37"/>
      <c r="R16" s="37"/>
      <c r="S16" s="37"/>
      <c r="T16" s="141"/>
      <c r="U16" s="132"/>
      <c r="V16" s="107"/>
      <c r="W16" s="37"/>
      <c r="X16" s="37"/>
      <c r="Y16" s="37"/>
      <c r="Z16" s="37"/>
      <c r="AA16" s="37"/>
      <c r="AB16" s="37"/>
      <c r="AC16" s="37"/>
      <c r="AD16" s="37"/>
      <c r="AE16" s="37"/>
      <c r="AF16" s="123"/>
      <c r="AG16" s="107"/>
      <c r="AH16" s="37"/>
      <c r="AI16" s="37"/>
      <c r="AJ16" s="37"/>
      <c r="AK16" s="37"/>
      <c r="AL16" s="37"/>
      <c r="AM16" s="37"/>
      <c r="AN16" s="37"/>
      <c r="AO16" s="37"/>
      <c r="AP16" s="37"/>
      <c r="AQ16" s="123"/>
      <c r="AR16" s="107"/>
    </row>
    <row r="17" spans="2:45" x14ac:dyDescent="0.25">
      <c r="B17" s="16"/>
      <c r="C17" s="5"/>
      <c r="D17" s="6"/>
      <c r="E17" s="6"/>
      <c r="F17" s="35" t="s">
        <v>32</v>
      </c>
      <c r="G17" s="35" t="s">
        <v>73</v>
      </c>
      <c r="H17" s="36">
        <v>2</v>
      </c>
      <c r="I17" s="96" t="s">
        <v>28</v>
      </c>
      <c r="J17" s="96" t="s">
        <v>28</v>
      </c>
      <c r="K17" s="38" t="s">
        <v>29</v>
      </c>
      <c r="L17" s="37"/>
      <c r="M17" s="37"/>
      <c r="N17" s="37"/>
      <c r="O17" s="37"/>
      <c r="P17" s="37"/>
      <c r="Q17" s="37"/>
      <c r="R17" s="37"/>
      <c r="S17" s="37"/>
      <c r="T17" s="141"/>
      <c r="U17" s="132"/>
      <c r="V17" s="107"/>
      <c r="W17" s="37"/>
      <c r="X17" s="37"/>
      <c r="Y17" s="37"/>
      <c r="Z17" s="37"/>
      <c r="AA17" s="37"/>
      <c r="AB17" s="37"/>
      <c r="AC17" s="37"/>
      <c r="AD17" s="37"/>
      <c r="AE17" s="37"/>
      <c r="AF17" s="123"/>
      <c r="AG17" s="107"/>
      <c r="AH17" s="37"/>
      <c r="AI17" s="37"/>
      <c r="AJ17" s="37"/>
      <c r="AK17" s="37"/>
      <c r="AL17" s="37"/>
      <c r="AM17" s="37"/>
      <c r="AN17" s="37"/>
      <c r="AO17" s="37"/>
      <c r="AP17" s="37"/>
      <c r="AQ17" s="123"/>
      <c r="AR17" s="107"/>
    </row>
    <row r="18" spans="2:45" x14ac:dyDescent="0.25">
      <c r="B18" s="16"/>
      <c r="C18" s="5"/>
      <c r="D18" s="6"/>
      <c r="E18" s="6"/>
      <c r="F18" s="35" t="s">
        <v>2</v>
      </c>
      <c r="G18" s="35" t="s">
        <v>73</v>
      </c>
      <c r="H18" s="36">
        <v>4</v>
      </c>
      <c r="I18" s="97">
        <f t="shared" ref="I18" si="2">U18+AF18+AQ18</f>
        <v>0.56185567010309267</v>
      </c>
      <c r="J18" s="97">
        <f>V18+AG18+AR18</f>
        <v>0.68041237113402064</v>
      </c>
      <c r="K18" s="147">
        <v>194</v>
      </c>
      <c r="L18" s="21"/>
      <c r="M18" s="37"/>
      <c r="N18" s="6">
        <v>0</v>
      </c>
      <c r="O18" s="6">
        <v>20</v>
      </c>
      <c r="P18" s="6">
        <v>18</v>
      </c>
      <c r="Q18" s="6">
        <v>29</v>
      </c>
      <c r="R18" s="6">
        <v>28</v>
      </c>
      <c r="S18" s="6">
        <v>8</v>
      </c>
      <c r="T18" s="142">
        <v>2</v>
      </c>
      <c r="U18" s="131">
        <f>(N18+O18+P18+Q18+R18)/K18</f>
        <v>0.48969072164948452</v>
      </c>
      <c r="V18" s="97">
        <f>(O18+P18+Q18+R18+S18+N18+T18)/K18</f>
        <v>0.54123711340206182</v>
      </c>
      <c r="W18" s="37"/>
      <c r="X18" s="37"/>
      <c r="Y18" s="6">
        <v>0</v>
      </c>
      <c r="Z18" s="6">
        <v>0</v>
      </c>
      <c r="AA18" s="6">
        <v>0</v>
      </c>
      <c r="AB18" s="6">
        <v>1</v>
      </c>
      <c r="AC18" s="6">
        <v>5</v>
      </c>
      <c r="AD18" s="6">
        <v>9</v>
      </c>
      <c r="AE18" s="6">
        <v>2</v>
      </c>
      <c r="AF18" s="117">
        <f>(Y18+Z18+AA18+AB18+AC18)/K18</f>
        <v>3.0927835051546393E-2</v>
      </c>
      <c r="AG18" s="97">
        <f>(Z18+AA18+AB18+AC18+AD18+Y18+AE18)/K18</f>
        <v>8.7628865979381437E-2</v>
      </c>
      <c r="AH18" s="37"/>
      <c r="AI18" s="37"/>
      <c r="AJ18" s="6">
        <v>0</v>
      </c>
      <c r="AK18" s="6">
        <v>0</v>
      </c>
      <c r="AL18" s="6">
        <v>1</v>
      </c>
      <c r="AM18" s="6">
        <v>2</v>
      </c>
      <c r="AN18" s="6">
        <v>5</v>
      </c>
      <c r="AO18" s="6">
        <v>2</v>
      </c>
      <c r="AP18" s="6">
        <v>0</v>
      </c>
      <c r="AQ18" s="117">
        <f>(AJ18+AK18+AL18+AM18+AN18)/K18</f>
        <v>4.1237113402061855E-2</v>
      </c>
      <c r="AR18" s="97">
        <f>(AK18+AL18+AM18+AN18+AO18+AJ18+AP18)/K18</f>
        <v>5.1546391752577317E-2</v>
      </c>
    </row>
    <row r="19" spans="2:45" x14ac:dyDescent="0.25">
      <c r="B19" s="16"/>
      <c r="C19" s="5"/>
      <c r="D19" s="6"/>
      <c r="E19" s="6"/>
      <c r="F19" s="35" t="s">
        <v>4</v>
      </c>
      <c r="G19" s="35" t="s">
        <v>73</v>
      </c>
      <c r="H19" s="36">
        <v>3</v>
      </c>
      <c r="I19" s="96" t="s">
        <v>28</v>
      </c>
      <c r="J19" s="96" t="s">
        <v>28</v>
      </c>
      <c r="K19" s="39" t="s">
        <v>29</v>
      </c>
      <c r="L19" s="37"/>
      <c r="M19" s="37"/>
      <c r="N19" s="37"/>
      <c r="O19" s="37"/>
      <c r="P19" s="37"/>
      <c r="Q19" s="37"/>
      <c r="R19" s="37"/>
      <c r="S19" s="37"/>
      <c r="T19" s="141"/>
      <c r="U19" s="132"/>
      <c r="V19" s="107"/>
      <c r="W19" s="37"/>
      <c r="X19" s="37"/>
      <c r="Y19" s="37"/>
      <c r="Z19" s="37"/>
      <c r="AA19" s="37"/>
      <c r="AB19" s="37"/>
      <c r="AC19" s="37"/>
      <c r="AD19" s="37"/>
      <c r="AE19" s="37"/>
      <c r="AF19" s="123"/>
      <c r="AG19" s="107"/>
      <c r="AH19" s="37"/>
      <c r="AI19" s="37"/>
      <c r="AJ19" s="37"/>
      <c r="AK19" s="37"/>
      <c r="AL19" s="37"/>
      <c r="AM19" s="37"/>
      <c r="AN19" s="37"/>
      <c r="AO19" s="37"/>
      <c r="AP19" s="37"/>
      <c r="AQ19" s="123"/>
      <c r="AR19" s="107"/>
    </row>
    <row r="20" spans="2:45" x14ac:dyDescent="0.25">
      <c r="B20" s="16"/>
      <c r="C20" s="5"/>
      <c r="D20" s="6"/>
      <c r="E20" s="6"/>
      <c r="F20" s="35" t="s">
        <v>5</v>
      </c>
      <c r="G20" s="35" t="s">
        <v>73</v>
      </c>
      <c r="H20" s="36">
        <v>6</v>
      </c>
      <c r="I20" s="96" t="s">
        <v>28</v>
      </c>
      <c r="J20" s="96" t="s">
        <v>28</v>
      </c>
      <c r="K20" s="39" t="s">
        <v>29</v>
      </c>
      <c r="L20" s="37"/>
      <c r="M20" s="37"/>
      <c r="N20" s="37"/>
      <c r="O20" s="37"/>
      <c r="P20" s="37"/>
      <c r="Q20" s="37"/>
      <c r="R20" s="37"/>
      <c r="S20" s="37"/>
      <c r="T20" s="141"/>
      <c r="U20" s="132"/>
      <c r="V20" s="107"/>
      <c r="W20" s="37"/>
      <c r="X20" s="37"/>
      <c r="Y20" s="37"/>
      <c r="Z20" s="37"/>
      <c r="AA20" s="37"/>
      <c r="AB20" s="37"/>
      <c r="AC20" s="37"/>
      <c r="AD20" s="37"/>
      <c r="AE20" s="37"/>
      <c r="AF20" s="123"/>
      <c r="AG20" s="107"/>
      <c r="AH20" s="37"/>
      <c r="AI20" s="37"/>
      <c r="AJ20" s="37"/>
      <c r="AK20" s="37"/>
      <c r="AL20" s="37"/>
      <c r="AM20" s="37"/>
      <c r="AN20" s="37"/>
      <c r="AO20" s="37"/>
      <c r="AP20" s="37"/>
      <c r="AQ20" s="123"/>
      <c r="AR20" s="107"/>
    </row>
    <row r="21" spans="2:45" s="10" customFormat="1" ht="15.75" thickBot="1" x14ac:dyDescent="0.3">
      <c r="B21" s="15"/>
      <c r="C21" s="8"/>
      <c r="D21" s="9"/>
      <c r="E21" s="9"/>
      <c r="F21" s="44"/>
      <c r="G21" s="44"/>
      <c r="H21" s="42"/>
      <c r="I21" s="98"/>
      <c r="J21" s="98"/>
      <c r="K21" s="43"/>
      <c r="L21" s="44"/>
      <c r="M21" s="44"/>
      <c r="N21" s="44"/>
      <c r="O21" s="44"/>
      <c r="P21" s="44"/>
      <c r="Q21" s="44"/>
      <c r="R21" s="44"/>
      <c r="S21" s="44"/>
      <c r="T21" s="140"/>
      <c r="U21" s="133"/>
      <c r="V21" s="110"/>
      <c r="W21" s="44"/>
      <c r="X21" s="44"/>
      <c r="Y21" s="44"/>
      <c r="Z21" s="44"/>
      <c r="AA21" s="44"/>
      <c r="AB21" s="44"/>
      <c r="AC21" s="44"/>
      <c r="AD21" s="44"/>
      <c r="AE21" s="44"/>
      <c r="AF21" s="124"/>
      <c r="AG21" s="110"/>
      <c r="AH21" s="44"/>
      <c r="AI21" s="44"/>
      <c r="AJ21" s="44"/>
      <c r="AK21" s="44"/>
      <c r="AL21" s="44"/>
      <c r="AM21" s="44"/>
      <c r="AN21" s="44"/>
      <c r="AO21" s="44"/>
      <c r="AP21" s="44"/>
      <c r="AQ21" s="124"/>
      <c r="AR21" s="110"/>
      <c r="AS21" s="17"/>
    </row>
    <row r="22" spans="2:45" x14ac:dyDescent="0.25">
      <c r="B22" s="16"/>
      <c r="C22" s="5" t="s">
        <v>0</v>
      </c>
      <c r="D22" s="6"/>
      <c r="E22" s="6"/>
      <c r="F22" s="35" t="s">
        <v>1</v>
      </c>
      <c r="G22" s="35" t="s">
        <v>73</v>
      </c>
      <c r="H22" s="36">
        <v>1</v>
      </c>
      <c r="I22" s="97">
        <f t="shared" ref="I22:J26" si="3">U22+AF22+AQ22</f>
        <v>0.31147540983606559</v>
      </c>
      <c r="J22" s="97">
        <f t="shared" si="3"/>
        <v>0.41803278688524587</v>
      </c>
      <c r="K22" s="38">
        <v>122</v>
      </c>
      <c r="L22" s="21"/>
      <c r="M22" s="37"/>
      <c r="N22" s="37"/>
      <c r="O22" s="37"/>
      <c r="P22" s="37"/>
      <c r="Q22" s="37">
        <v>9</v>
      </c>
      <c r="R22" s="37">
        <v>26</v>
      </c>
      <c r="S22" s="37">
        <v>3</v>
      </c>
      <c r="T22" s="141">
        <v>2</v>
      </c>
      <c r="U22" s="131">
        <f>(Q22+R22)/K22</f>
        <v>0.28688524590163933</v>
      </c>
      <c r="V22" s="97">
        <f>(Q22+T22+R22+S22)/K22</f>
        <v>0.32786885245901637</v>
      </c>
      <c r="W22" s="37"/>
      <c r="X22" s="37"/>
      <c r="Y22" s="37"/>
      <c r="Z22" s="37"/>
      <c r="AA22" s="37"/>
      <c r="AB22" s="37">
        <v>0</v>
      </c>
      <c r="AC22" s="37">
        <v>1</v>
      </c>
      <c r="AD22" s="37">
        <v>0</v>
      </c>
      <c r="AE22" s="37">
        <v>0</v>
      </c>
      <c r="AF22" s="117">
        <f>(AB22+AC22)/K22</f>
        <v>8.1967213114754103E-3</v>
      </c>
      <c r="AG22" s="97">
        <f>(AB22+AE22+AC22+AD22)/K22</f>
        <v>8.1967213114754103E-3</v>
      </c>
      <c r="AH22" s="37"/>
      <c r="AI22" s="37"/>
      <c r="AJ22" s="37"/>
      <c r="AK22" s="37"/>
      <c r="AL22" s="37"/>
      <c r="AM22" s="37">
        <v>1</v>
      </c>
      <c r="AN22" s="37">
        <v>1</v>
      </c>
      <c r="AO22" s="37">
        <v>4</v>
      </c>
      <c r="AP22" s="37">
        <v>4</v>
      </c>
      <c r="AQ22" s="117">
        <f>(AM22+AN22)/K22</f>
        <v>1.6393442622950821E-2</v>
      </c>
      <c r="AR22" s="97">
        <f>(AM22+AP22+AN22+AO22)/K22</f>
        <v>8.1967213114754092E-2</v>
      </c>
    </row>
    <row r="23" spans="2:45" x14ac:dyDescent="0.25">
      <c r="B23" s="16"/>
      <c r="C23" s="5"/>
      <c r="D23" s="6"/>
      <c r="E23" s="6"/>
      <c r="F23" s="35" t="s">
        <v>32</v>
      </c>
      <c r="G23" s="35" t="s">
        <v>73</v>
      </c>
      <c r="H23" s="36">
        <v>2</v>
      </c>
      <c r="I23" s="97">
        <f t="shared" si="3"/>
        <v>0.31111111111111106</v>
      </c>
      <c r="J23" s="97">
        <f t="shared" si="3"/>
        <v>0.66666666666666663</v>
      </c>
      <c r="K23" s="38">
        <v>45</v>
      </c>
      <c r="L23" s="21"/>
      <c r="M23" s="37"/>
      <c r="N23" s="37"/>
      <c r="O23" s="37"/>
      <c r="P23" s="37">
        <v>0</v>
      </c>
      <c r="Q23" s="37">
        <v>8</v>
      </c>
      <c r="R23" s="37">
        <v>5</v>
      </c>
      <c r="S23" s="37">
        <v>2</v>
      </c>
      <c r="T23" s="141">
        <v>0</v>
      </c>
      <c r="U23" s="131">
        <f>(Q23+P23+R23)/K23</f>
        <v>0.28888888888888886</v>
      </c>
      <c r="V23" s="97">
        <f>(P23+Q23+T23+R23+S23)/K23</f>
        <v>0.33333333333333331</v>
      </c>
      <c r="W23" s="37"/>
      <c r="X23" s="37"/>
      <c r="Y23" s="37"/>
      <c r="Z23" s="37"/>
      <c r="AA23" s="37">
        <v>0</v>
      </c>
      <c r="AB23" s="37">
        <v>0</v>
      </c>
      <c r="AC23" s="37">
        <v>0</v>
      </c>
      <c r="AD23" s="37">
        <v>0</v>
      </c>
      <c r="AE23" s="37">
        <v>0</v>
      </c>
      <c r="AF23" s="117">
        <f>(AB23+AA23+AC23)/K23</f>
        <v>0</v>
      </c>
      <c r="AG23" s="97">
        <f>(AA23+AB23+AE23+AC23+AD23)/K23</f>
        <v>0</v>
      </c>
      <c r="AH23" s="37"/>
      <c r="AI23" s="37"/>
      <c r="AJ23" s="37"/>
      <c r="AK23" s="37"/>
      <c r="AL23" s="37">
        <v>0</v>
      </c>
      <c r="AM23" s="37">
        <v>1</v>
      </c>
      <c r="AN23" s="37">
        <v>0</v>
      </c>
      <c r="AO23" s="37">
        <v>5</v>
      </c>
      <c r="AP23" s="37">
        <v>9</v>
      </c>
      <c r="AQ23" s="117">
        <f>(AM23+AL23+AN23)/K23</f>
        <v>2.2222222222222223E-2</v>
      </c>
      <c r="AR23" s="97">
        <f>(AL23+AM23+AP23+AN23+AO23)/K23</f>
        <v>0.33333333333333331</v>
      </c>
    </row>
    <row r="24" spans="2:45" x14ac:dyDescent="0.25">
      <c r="B24" s="16"/>
      <c r="C24" s="5"/>
      <c r="D24" s="6"/>
      <c r="E24" s="6"/>
      <c r="F24" s="35" t="s">
        <v>2</v>
      </c>
      <c r="G24" s="35" t="s">
        <v>73</v>
      </c>
      <c r="H24" s="36">
        <v>4</v>
      </c>
      <c r="I24" s="97">
        <f t="shared" si="3"/>
        <v>0.42583732057416268</v>
      </c>
      <c r="J24" s="97">
        <f>V24+AG24+AR24</f>
        <v>0.49760765550239239</v>
      </c>
      <c r="K24" s="147">
        <v>836</v>
      </c>
      <c r="L24" s="21"/>
      <c r="M24" s="37"/>
      <c r="N24" s="6">
        <v>13</v>
      </c>
      <c r="O24" s="6">
        <v>56</v>
      </c>
      <c r="P24" s="6">
        <v>106</v>
      </c>
      <c r="Q24" s="6">
        <v>88</v>
      </c>
      <c r="R24" s="6">
        <v>64</v>
      </c>
      <c r="S24" s="6">
        <v>35</v>
      </c>
      <c r="T24" s="142">
        <v>17</v>
      </c>
      <c r="U24" s="131">
        <f>(N24+O24+P24+Q24+R24)/K24</f>
        <v>0.39114832535885169</v>
      </c>
      <c r="V24" s="97">
        <f>(O24+P24+Q24+R24+S24+N24+T24)/K24</f>
        <v>0.45334928229665072</v>
      </c>
      <c r="W24" s="37"/>
      <c r="X24" s="37"/>
      <c r="Y24" s="6">
        <v>1</v>
      </c>
      <c r="Z24" s="6">
        <v>0</v>
      </c>
      <c r="AA24" s="6">
        <v>5</v>
      </c>
      <c r="AB24" s="6">
        <v>1</v>
      </c>
      <c r="AC24" s="6">
        <v>4</v>
      </c>
      <c r="AD24" s="6">
        <v>3</v>
      </c>
      <c r="AE24" s="6">
        <v>3</v>
      </c>
      <c r="AF24" s="117">
        <f>(Y24+Z24+AA24+AB24+AC24)/K24</f>
        <v>1.3157894736842105E-2</v>
      </c>
      <c r="AG24" s="97">
        <f>(Z24+AA24+AB24+AC24+AD24+Y24+AE24)/K24</f>
        <v>2.033492822966507E-2</v>
      </c>
      <c r="AH24" s="37"/>
      <c r="AI24" s="37"/>
      <c r="AJ24" s="6">
        <v>3</v>
      </c>
      <c r="AK24" s="6">
        <v>3</v>
      </c>
      <c r="AL24" s="6">
        <v>7</v>
      </c>
      <c r="AM24" s="6">
        <v>3</v>
      </c>
      <c r="AN24" s="6">
        <v>2</v>
      </c>
      <c r="AO24" s="6">
        <v>1</v>
      </c>
      <c r="AP24" s="6">
        <v>1</v>
      </c>
      <c r="AQ24" s="117">
        <f>(AJ24+AK24+AL24+AM24+AN24)/K24</f>
        <v>2.1531100478468901E-2</v>
      </c>
      <c r="AR24" s="97">
        <f>(AK24+AL24+AM24+AN24+AO24+AJ24+AP24)/K24</f>
        <v>2.3923444976076555E-2</v>
      </c>
    </row>
    <row r="25" spans="2:45" x14ac:dyDescent="0.25">
      <c r="B25" s="16"/>
      <c r="C25" s="5"/>
      <c r="D25" s="6"/>
      <c r="E25" s="6"/>
      <c r="F25" s="35" t="s">
        <v>4</v>
      </c>
      <c r="G25" s="35" t="s">
        <v>73</v>
      </c>
      <c r="H25" s="36">
        <v>3</v>
      </c>
      <c r="I25" s="97">
        <f t="shared" si="3"/>
        <v>0.50679611650485434</v>
      </c>
      <c r="J25" s="97">
        <f t="shared" si="3"/>
        <v>0.77281553398058256</v>
      </c>
      <c r="K25" s="39">
        <v>515</v>
      </c>
      <c r="L25" s="21"/>
      <c r="M25" s="37"/>
      <c r="N25" s="37"/>
      <c r="O25" s="37">
        <v>3</v>
      </c>
      <c r="P25" s="37">
        <v>19</v>
      </c>
      <c r="Q25" s="37">
        <v>100</v>
      </c>
      <c r="R25" s="40">
        <v>126</v>
      </c>
      <c r="S25" s="40">
        <v>103</v>
      </c>
      <c r="T25" s="138">
        <v>32</v>
      </c>
      <c r="U25" s="131">
        <f>(O25+P25+Q25+R25)/K25</f>
        <v>0.48155339805825242</v>
      </c>
      <c r="V25" s="97">
        <f>(P25+O25+Q25+T25+R25+S25)/K25</f>
        <v>0.74368932038834956</v>
      </c>
      <c r="W25" s="37"/>
      <c r="X25" s="37"/>
      <c r="Y25" s="37"/>
      <c r="Z25" s="37">
        <v>0</v>
      </c>
      <c r="AA25" s="37">
        <v>2</v>
      </c>
      <c r="AB25" s="37">
        <v>0</v>
      </c>
      <c r="AC25" s="37">
        <v>0</v>
      </c>
      <c r="AD25" s="37">
        <v>0</v>
      </c>
      <c r="AE25" s="37">
        <v>0</v>
      </c>
      <c r="AF25" s="117">
        <f>(Z25+AA25+AB25+AC25)/K25</f>
        <v>3.8834951456310678E-3</v>
      </c>
      <c r="AG25" s="97">
        <f>(AA25+Z25+AB25+AE25+AC25+AD25)/K25</f>
        <v>3.8834951456310678E-3</v>
      </c>
      <c r="AH25" s="37"/>
      <c r="AI25" s="37"/>
      <c r="AJ25" s="37"/>
      <c r="AK25" s="6">
        <v>3</v>
      </c>
      <c r="AL25" s="6">
        <v>2</v>
      </c>
      <c r="AM25" s="6">
        <v>1</v>
      </c>
      <c r="AN25" s="6">
        <v>5</v>
      </c>
      <c r="AO25" s="6">
        <v>2</v>
      </c>
      <c r="AP25" s="6">
        <v>0</v>
      </c>
      <c r="AQ25" s="117">
        <f>(AK25+AL25+AM25+AN25)/K25</f>
        <v>2.1359223300970873E-2</v>
      </c>
      <c r="AR25" s="97">
        <f>(AL25+AK25+AM25+AP25+AN25+AO25)/K25</f>
        <v>2.524271844660194E-2</v>
      </c>
    </row>
    <row r="26" spans="2:45" s="3" customFormat="1" x14ac:dyDescent="0.25">
      <c r="B26" s="14"/>
      <c r="C26" s="5"/>
      <c r="D26" s="5"/>
      <c r="E26" s="5"/>
      <c r="F26" s="35" t="s">
        <v>5</v>
      </c>
      <c r="G26" s="35" t="s">
        <v>73</v>
      </c>
      <c r="H26" s="36">
        <v>6</v>
      </c>
      <c r="I26" s="97">
        <f t="shared" si="3"/>
        <v>0.3888888888888889</v>
      </c>
      <c r="J26" s="97">
        <f t="shared" si="3"/>
        <v>0.66666666666666663</v>
      </c>
      <c r="K26" s="147">
        <v>18</v>
      </c>
      <c r="L26" s="6">
        <v>0</v>
      </c>
      <c r="M26" s="6">
        <v>0</v>
      </c>
      <c r="N26" s="6">
        <v>0</v>
      </c>
      <c r="O26" s="6">
        <v>0</v>
      </c>
      <c r="P26" s="6">
        <v>0</v>
      </c>
      <c r="Q26" s="6">
        <v>2</v>
      </c>
      <c r="R26" s="6">
        <v>5</v>
      </c>
      <c r="S26" s="6">
        <v>4</v>
      </c>
      <c r="T26" s="142">
        <v>1</v>
      </c>
      <c r="U26" s="131">
        <f>(L26+M26+N26+O26+P26+Q26+R26)/K26</f>
        <v>0.3888888888888889</v>
      </c>
      <c r="V26" s="97">
        <f>(P26+O26+N26+M26+L26+Q26+T26+R26+S26)/K26</f>
        <v>0.66666666666666663</v>
      </c>
      <c r="W26" s="37">
        <v>0</v>
      </c>
      <c r="X26" s="37">
        <v>0</v>
      </c>
      <c r="Y26" s="37">
        <v>0</v>
      </c>
      <c r="Z26" s="37">
        <v>0</v>
      </c>
      <c r="AA26" s="37">
        <v>0</v>
      </c>
      <c r="AB26" s="37">
        <v>0</v>
      </c>
      <c r="AC26" s="37">
        <v>0</v>
      </c>
      <c r="AD26" s="37">
        <v>0</v>
      </c>
      <c r="AE26" s="37">
        <v>0</v>
      </c>
      <c r="AF26" s="117">
        <f>(W26+X26+Y26+Z26+AA26+AB26+AC26)/K26</f>
        <v>0</v>
      </c>
      <c r="AG26" s="97">
        <f>(AA26+Z26+Y26+X26+W26+AB26+AE26+AC26+AD26)/K26</f>
        <v>0</v>
      </c>
      <c r="AH26" s="37">
        <v>0</v>
      </c>
      <c r="AI26" s="37">
        <v>0</v>
      </c>
      <c r="AJ26" s="37">
        <v>0</v>
      </c>
      <c r="AK26" s="37">
        <v>0</v>
      </c>
      <c r="AL26" s="37">
        <v>0</v>
      </c>
      <c r="AM26" s="37">
        <v>0</v>
      </c>
      <c r="AN26" s="37">
        <v>0</v>
      </c>
      <c r="AO26" s="37">
        <v>0</v>
      </c>
      <c r="AP26" s="37">
        <v>0</v>
      </c>
      <c r="AQ26" s="117">
        <f>(AH26+AI26+AJ26+AK26+AL26+AM26+AN26)/K26</f>
        <v>0</v>
      </c>
      <c r="AR26" s="97">
        <f>(AL26+AK26+AJ26+AI26+AH26+AM26+AP26+AN26+AO26)/K26</f>
        <v>0</v>
      </c>
      <c r="AS26" s="26"/>
    </row>
    <row r="27" spans="2:45" s="10" customFormat="1" ht="15.75" thickBot="1" x14ac:dyDescent="0.3">
      <c r="B27" s="15"/>
      <c r="C27" s="8"/>
      <c r="D27" s="9"/>
      <c r="E27" s="9"/>
      <c r="F27" s="44"/>
      <c r="G27" s="44"/>
      <c r="H27" s="42"/>
      <c r="I27" s="98"/>
      <c r="J27" s="98"/>
      <c r="K27" s="43"/>
      <c r="L27" s="44"/>
      <c r="M27" s="44"/>
      <c r="N27" s="44"/>
      <c r="O27" s="44"/>
      <c r="P27" s="44"/>
      <c r="Q27" s="44"/>
      <c r="R27" s="44"/>
      <c r="S27" s="44"/>
      <c r="T27" s="140"/>
      <c r="U27" s="133"/>
      <c r="V27" s="110"/>
      <c r="W27" s="44"/>
      <c r="X27" s="44"/>
      <c r="Y27" s="44"/>
      <c r="Z27" s="44"/>
      <c r="AA27" s="44"/>
      <c r="AB27" s="44"/>
      <c r="AC27" s="44"/>
      <c r="AD27" s="44"/>
      <c r="AE27" s="44"/>
      <c r="AF27" s="124"/>
      <c r="AG27" s="110"/>
      <c r="AH27" s="44"/>
      <c r="AI27" s="44"/>
      <c r="AJ27" s="44"/>
      <c r="AK27" s="44"/>
      <c r="AL27" s="44"/>
      <c r="AM27" s="44"/>
      <c r="AN27" s="44"/>
      <c r="AO27" s="44"/>
      <c r="AP27" s="44"/>
      <c r="AQ27" s="124"/>
      <c r="AR27" s="110"/>
      <c r="AS27" s="17"/>
    </row>
    <row r="28" spans="2:45" x14ac:dyDescent="0.25">
      <c r="B28" s="16"/>
      <c r="C28" s="5" t="s">
        <v>10</v>
      </c>
      <c r="D28" s="6"/>
      <c r="E28" s="6"/>
      <c r="F28" s="35" t="s">
        <v>1</v>
      </c>
      <c r="G28" s="35" t="s">
        <v>73</v>
      </c>
      <c r="H28" s="36">
        <v>1</v>
      </c>
      <c r="I28" s="97">
        <f t="shared" ref="I28:J29" si="4">U28+AF28+AQ28</f>
        <v>0.82045039561777233</v>
      </c>
      <c r="J28" s="97">
        <f t="shared" si="4"/>
        <v>0.85270846013390134</v>
      </c>
      <c r="K28" s="38">
        <v>1643</v>
      </c>
      <c r="L28" s="21"/>
      <c r="M28" s="37"/>
      <c r="N28" s="37"/>
      <c r="O28" s="37"/>
      <c r="P28" s="37"/>
      <c r="Q28" s="37">
        <v>502</v>
      </c>
      <c r="R28" s="37">
        <v>838</v>
      </c>
      <c r="S28" s="37">
        <v>31</v>
      </c>
      <c r="T28" s="141">
        <v>5</v>
      </c>
      <c r="U28" s="131">
        <f>(Q28+R28)/K28</f>
        <v>0.81558125380401703</v>
      </c>
      <c r="V28" s="97">
        <f>(Q28+T28+R28+S28)/K28</f>
        <v>0.83749239196591596</v>
      </c>
      <c r="W28" s="37"/>
      <c r="X28" s="37"/>
      <c r="Y28" s="37"/>
      <c r="Z28" s="37"/>
      <c r="AA28" s="37"/>
      <c r="AB28" s="37">
        <v>0</v>
      </c>
      <c r="AC28" s="37">
        <v>3</v>
      </c>
      <c r="AD28" s="37">
        <v>3</v>
      </c>
      <c r="AE28" s="37">
        <v>5</v>
      </c>
      <c r="AF28" s="117">
        <f>(AB28+AC28)/K28</f>
        <v>1.8259281801582471E-3</v>
      </c>
      <c r="AG28" s="97">
        <f>(AB28+AE28+AC28+AD28)/K28</f>
        <v>6.6950699939135726E-3</v>
      </c>
      <c r="AH28" s="37"/>
      <c r="AI28" s="37"/>
      <c r="AJ28" s="37"/>
      <c r="AK28" s="37"/>
      <c r="AL28" s="37"/>
      <c r="AM28" s="37">
        <v>2</v>
      </c>
      <c r="AN28" s="37">
        <v>3</v>
      </c>
      <c r="AO28" s="37">
        <v>5</v>
      </c>
      <c r="AP28" s="37">
        <v>4</v>
      </c>
      <c r="AQ28" s="117">
        <f>(AM28+AN28)/K28</f>
        <v>3.0432136335970784E-3</v>
      </c>
      <c r="AR28" s="97">
        <f>(AM28+AP28+AN28+AO28)/K28</f>
        <v>8.5209981740718196E-3</v>
      </c>
    </row>
    <row r="29" spans="2:45" x14ac:dyDescent="0.25">
      <c r="B29" s="16"/>
      <c r="C29" s="5"/>
      <c r="D29" s="6"/>
      <c r="E29" s="6"/>
      <c r="F29" s="35" t="s">
        <v>32</v>
      </c>
      <c r="G29" s="35" t="s">
        <v>73</v>
      </c>
      <c r="H29" s="36">
        <v>2</v>
      </c>
      <c r="I29" s="97">
        <f t="shared" si="4"/>
        <v>0.70167427701674268</v>
      </c>
      <c r="J29" s="97">
        <f t="shared" si="4"/>
        <v>0.78691019786910188</v>
      </c>
      <c r="K29" s="38">
        <v>1314</v>
      </c>
      <c r="L29" s="21"/>
      <c r="M29" s="37"/>
      <c r="N29" s="37"/>
      <c r="O29" s="37"/>
      <c r="P29" s="37">
        <v>18</v>
      </c>
      <c r="Q29" s="37">
        <v>440</v>
      </c>
      <c r="R29" s="37">
        <v>427</v>
      </c>
      <c r="S29" s="37">
        <v>82</v>
      </c>
      <c r="T29" s="141">
        <v>17</v>
      </c>
      <c r="U29" s="131">
        <f>(Q29+P29+R29)/K29</f>
        <v>0.67351598173515981</v>
      </c>
      <c r="V29" s="97">
        <f>(P29+Q29+T29+R29+S29)/K29</f>
        <v>0.74885844748858443</v>
      </c>
      <c r="W29" s="37"/>
      <c r="X29" s="37"/>
      <c r="Y29" s="37"/>
      <c r="Z29" s="37"/>
      <c r="AA29" s="37">
        <v>1</v>
      </c>
      <c r="AB29" s="37">
        <v>0</v>
      </c>
      <c r="AC29" s="37">
        <v>17</v>
      </c>
      <c r="AD29" s="37">
        <v>2</v>
      </c>
      <c r="AE29" s="37">
        <v>3</v>
      </c>
      <c r="AF29" s="117">
        <f>(AB29+AA29+AC29)/K29</f>
        <v>1.3698630136986301E-2</v>
      </c>
      <c r="AG29" s="97">
        <f>(AA29+AB29+AE29+AC29+AD29)/K29</f>
        <v>1.7503805175038051E-2</v>
      </c>
      <c r="AH29" s="37"/>
      <c r="AI29" s="37"/>
      <c r="AJ29" s="37"/>
      <c r="AK29" s="37"/>
      <c r="AL29" s="37">
        <v>3</v>
      </c>
      <c r="AM29" s="37">
        <v>8</v>
      </c>
      <c r="AN29" s="37">
        <v>8</v>
      </c>
      <c r="AO29" s="37">
        <v>4</v>
      </c>
      <c r="AP29" s="37">
        <v>4</v>
      </c>
      <c r="AQ29" s="117">
        <f>(AM29+AL29+AN29)/K29</f>
        <v>1.4459665144596651E-2</v>
      </c>
      <c r="AR29" s="97">
        <f>(AL29+AM29+AP29+AN29+AO29)/K29</f>
        <v>2.0547945205479451E-2</v>
      </c>
    </row>
    <row r="30" spans="2:45" x14ac:dyDescent="0.25">
      <c r="B30" s="16"/>
      <c r="C30" s="5"/>
      <c r="D30" s="6"/>
      <c r="E30" s="6"/>
      <c r="F30" s="35" t="s">
        <v>2</v>
      </c>
      <c r="G30" s="35" t="s">
        <v>73</v>
      </c>
      <c r="H30" s="36">
        <v>4</v>
      </c>
      <c r="I30" s="96" t="s">
        <v>28</v>
      </c>
      <c r="J30" s="96" t="s">
        <v>28</v>
      </c>
      <c r="K30" s="38" t="s">
        <v>29</v>
      </c>
      <c r="L30" s="37"/>
      <c r="M30" s="37"/>
      <c r="N30" s="37"/>
      <c r="O30" s="37"/>
      <c r="P30" s="37"/>
      <c r="Q30" s="37"/>
      <c r="R30" s="37"/>
      <c r="S30" s="37"/>
      <c r="T30" s="141"/>
      <c r="U30" s="132"/>
      <c r="V30" s="107"/>
      <c r="W30" s="37"/>
      <c r="X30" s="37"/>
      <c r="Y30" s="37"/>
      <c r="Z30" s="37"/>
      <c r="AA30" s="37"/>
      <c r="AB30" s="37"/>
      <c r="AC30" s="37"/>
      <c r="AD30" s="37"/>
      <c r="AE30" s="37"/>
      <c r="AF30" s="123"/>
      <c r="AG30" s="107"/>
      <c r="AH30" s="37"/>
      <c r="AI30" s="37"/>
      <c r="AJ30" s="37"/>
      <c r="AK30" s="37"/>
      <c r="AL30" s="37"/>
      <c r="AM30" s="37"/>
      <c r="AN30" s="37"/>
      <c r="AO30" s="37"/>
      <c r="AP30" s="37"/>
      <c r="AQ30" s="123"/>
      <c r="AR30" s="107"/>
    </row>
    <row r="31" spans="2:45" x14ac:dyDescent="0.25">
      <c r="B31" s="16"/>
      <c r="C31" s="5"/>
      <c r="D31" s="6"/>
      <c r="E31" s="6"/>
      <c r="F31" s="35" t="s">
        <v>4</v>
      </c>
      <c r="G31" s="35" t="s">
        <v>73</v>
      </c>
      <c r="H31" s="36">
        <v>3</v>
      </c>
      <c r="I31" s="96" t="s">
        <v>28</v>
      </c>
      <c r="J31" s="96" t="s">
        <v>28</v>
      </c>
      <c r="K31" s="38" t="s">
        <v>29</v>
      </c>
      <c r="L31" s="37"/>
      <c r="M31" s="37"/>
      <c r="N31" s="37"/>
      <c r="O31" s="37"/>
      <c r="P31" s="37"/>
      <c r="Q31" s="37"/>
      <c r="R31" s="37"/>
      <c r="S31" s="37"/>
      <c r="T31" s="141"/>
      <c r="U31" s="132"/>
      <c r="V31" s="107"/>
      <c r="W31" s="37"/>
      <c r="X31" s="37"/>
      <c r="Y31" s="37"/>
      <c r="Z31" s="37"/>
      <c r="AA31" s="37"/>
      <c r="AB31" s="37"/>
      <c r="AC31" s="37"/>
      <c r="AD31" s="37"/>
      <c r="AE31" s="37"/>
      <c r="AF31" s="123"/>
      <c r="AG31" s="107"/>
      <c r="AH31" s="37"/>
      <c r="AI31" s="37"/>
      <c r="AJ31" s="37"/>
      <c r="AK31" s="37"/>
      <c r="AL31" s="37"/>
      <c r="AM31" s="37"/>
      <c r="AN31" s="37"/>
      <c r="AO31" s="37"/>
      <c r="AP31" s="37"/>
      <c r="AQ31" s="123"/>
      <c r="AR31" s="107"/>
    </row>
    <row r="32" spans="2:45" x14ac:dyDescent="0.25">
      <c r="B32" s="16"/>
      <c r="C32" s="5"/>
      <c r="D32" s="6"/>
      <c r="E32" s="6"/>
      <c r="F32" s="35" t="s">
        <v>5</v>
      </c>
      <c r="G32" s="35" t="s">
        <v>73</v>
      </c>
      <c r="H32" s="36">
        <v>6</v>
      </c>
      <c r="I32" s="96" t="s">
        <v>28</v>
      </c>
      <c r="J32" s="96" t="s">
        <v>28</v>
      </c>
      <c r="K32" s="38" t="s">
        <v>29</v>
      </c>
      <c r="L32" s="37"/>
      <c r="M32" s="37"/>
      <c r="N32" s="37"/>
      <c r="O32" s="37"/>
      <c r="P32" s="37"/>
      <c r="Q32" s="37"/>
      <c r="R32" s="37"/>
      <c r="S32" s="37"/>
      <c r="T32" s="141"/>
      <c r="U32" s="132"/>
      <c r="V32" s="107"/>
      <c r="W32" s="37"/>
      <c r="X32" s="37"/>
      <c r="Y32" s="37"/>
      <c r="Z32" s="37"/>
      <c r="AA32" s="37"/>
      <c r="AB32" s="37"/>
      <c r="AC32" s="37"/>
      <c r="AD32" s="37"/>
      <c r="AE32" s="37"/>
      <c r="AF32" s="123"/>
      <c r="AG32" s="107"/>
      <c r="AH32" s="37"/>
      <c r="AI32" s="37"/>
      <c r="AJ32" s="37"/>
      <c r="AK32" s="37"/>
      <c r="AL32" s="37"/>
      <c r="AM32" s="37"/>
      <c r="AN32" s="37"/>
      <c r="AO32" s="37"/>
      <c r="AP32" s="37"/>
      <c r="AQ32" s="123"/>
      <c r="AR32" s="107"/>
    </row>
    <row r="33" spans="2:45" s="10" customFormat="1" ht="15.75" thickBot="1" x14ac:dyDescent="0.3">
      <c r="B33" s="15"/>
      <c r="C33" s="8"/>
      <c r="D33" s="9"/>
      <c r="E33" s="9"/>
      <c r="F33" s="44"/>
      <c r="G33" s="44"/>
      <c r="H33" s="42"/>
      <c r="I33" s="98"/>
      <c r="J33" s="98"/>
      <c r="K33" s="43"/>
      <c r="L33" s="44"/>
      <c r="M33" s="44"/>
      <c r="N33" s="44"/>
      <c r="O33" s="44"/>
      <c r="P33" s="44"/>
      <c r="Q33" s="44"/>
      <c r="R33" s="44"/>
      <c r="S33" s="44"/>
      <c r="T33" s="140"/>
      <c r="U33" s="133"/>
      <c r="V33" s="110"/>
      <c r="W33" s="44"/>
      <c r="X33" s="44"/>
      <c r="Y33" s="44"/>
      <c r="Z33" s="44"/>
      <c r="AA33" s="44"/>
      <c r="AB33" s="44"/>
      <c r="AC33" s="44"/>
      <c r="AD33" s="44"/>
      <c r="AE33" s="44"/>
      <c r="AF33" s="124"/>
      <c r="AG33" s="110"/>
      <c r="AH33" s="44"/>
      <c r="AI33" s="44"/>
      <c r="AJ33" s="44"/>
      <c r="AK33" s="44"/>
      <c r="AL33" s="44"/>
      <c r="AM33" s="44"/>
      <c r="AN33" s="44"/>
      <c r="AO33" s="44"/>
      <c r="AP33" s="44"/>
      <c r="AQ33" s="124"/>
      <c r="AR33" s="110"/>
      <c r="AS33" s="17"/>
    </row>
    <row r="34" spans="2:45" x14ac:dyDescent="0.25">
      <c r="B34" s="16"/>
      <c r="C34" s="5" t="s">
        <v>11</v>
      </c>
      <c r="D34" s="6"/>
      <c r="E34" s="6"/>
      <c r="F34" s="35" t="s">
        <v>1</v>
      </c>
      <c r="G34" s="35" t="s">
        <v>73</v>
      </c>
      <c r="H34" s="36">
        <v>1</v>
      </c>
      <c r="I34" s="96" t="s">
        <v>28</v>
      </c>
      <c r="J34" s="96" t="s">
        <v>28</v>
      </c>
      <c r="K34" s="38" t="s">
        <v>29</v>
      </c>
      <c r="L34" s="37"/>
      <c r="M34" s="37"/>
      <c r="N34" s="37"/>
      <c r="O34" s="37"/>
      <c r="P34" s="37"/>
      <c r="Q34" s="37"/>
      <c r="R34" s="37"/>
      <c r="S34" s="37"/>
      <c r="T34" s="141"/>
      <c r="U34" s="132"/>
      <c r="V34" s="107"/>
      <c r="W34" s="37"/>
      <c r="X34" s="37"/>
      <c r="Y34" s="37"/>
      <c r="Z34" s="37"/>
      <c r="AA34" s="37"/>
      <c r="AB34" s="37"/>
      <c r="AC34" s="37"/>
      <c r="AD34" s="37"/>
      <c r="AE34" s="37"/>
      <c r="AF34" s="123"/>
      <c r="AG34" s="107"/>
      <c r="AH34" s="37"/>
      <c r="AI34" s="37"/>
      <c r="AJ34" s="37"/>
      <c r="AK34" s="37"/>
      <c r="AL34" s="37"/>
      <c r="AM34" s="37"/>
      <c r="AN34" s="37"/>
      <c r="AO34" s="37"/>
      <c r="AP34" s="37"/>
      <c r="AQ34" s="123"/>
      <c r="AR34" s="107"/>
    </row>
    <row r="35" spans="2:45" x14ac:dyDescent="0.25">
      <c r="B35" s="16"/>
      <c r="C35" s="5"/>
      <c r="D35" s="6"/>
      <c r="E35" s="6"/>
      <c r="F35" s="35" t="s">
        <v>32</v>
      </c>
      <c r="G35" s="35" t="s">
        <v>73</v>
      </c>
      <c r="H35" s="36">
        <v>2</v>
      </c>
      <c r="I35" s="96" t="s">
        <v>28</v>
      </c>
      <c r="J35" s="96" t="s">
        <v>28</v>
      </c>
      <c r="K35" s="38" t="s">
        <v>29</v>
      </c>
      <c r="L35" s="37"/>
      <c r="M35" s="37"/>
      <c r="N35" s="37"/>
      <c r="O35" s="37"/>
      <c r="P35" s="37"/>
      <c r="Q35" s="37"/>
      <c r="R35" s="37"/>
      <c r="S35" s="37"/>
      <c r="T35" s="141"/>
      <c r="U35" s="132"/>
      <c r="V35" s="107"/>
      <c r="W35" s="37"/>
      <c r="X35" s="37"/>
      <c r="Y35" s="37"/>
      <c r="Z35" s="37"/>
      <c r="AA35" s="37"/>
      <c r="AB35" s="37"/>
      <c r="AC35" s="37"/>
      <c r="AD35" s="37"/>
      <c r="AE35" s="37"/>
      <c r="AF35" s="123"/>
      <c r="AG35" s="107"/>
      <c r="AH35" s="37"/>
      <c r="AI35" s="37"/>
      <c r="AJ35" s="37"/>
      <c r="AK35" s="37"/>
      <c r="AL35" s="37"/>
      <c r="AM35" s="37"/>
      <c r="AN35" s="37"/>
      <c r="AO35" s="37"/>
      <c r="AP35" s="37"/>
      <c r="AQ35" s="123"/>
      <c r="AR35" s="107"/>
    </row>
    <row r="36" spans="2:45" x14ac:dyDescent="0.25">
      <c r="B36" s="16"/>
      <c r="C36" s="5"/>
      <c r="D36" s="6"/>
      <c r="E36" s="6"/>
      <c r="F36" s="35" t="s">
        <v>2</v>
      </c>
      <c r="G36" s="35" t="s">
        <v>73</v>
      </c>
      <c r="H36" s="36">
        <v>4</v>
      </c>
      <c r="I36" s="97">
        <f t="shared" ref="I36" si="5">U36+AF36+AQ36</f>
        <v>0.49152542372881353</v>
      </c>
      <c r="J36" s="97">
        <f>V36+AG36+AR36</f>
        <v>0.57627118644067787</v>
      </c>
      <c r="K36" s="147">
        <v>118</v>
      </c>
      <c r="L36" s="21"/>
      <c r="M36" s="37"/>
      <c r="N36" s="6">
        <v>0</v>
      </c>
      <c r="O36" s="6">
        <v>2</v>
      </c>
      <c r="P36" s="6">
        <v>7</v>
      </c>
      <c r="Q36" s="6">
        <v>31</v>
      </c>
      <c r="R36" s="6">
        <v>15</v>
      </c>
      <c r="S36" s="6">
        <v>7</v>
      </c>
      <c r="T36" s="142">
        <v>2</v>
      </c>
      <c r="U36" s="131">
        <f>(N36+O36+P36+Q36+R36)/K36</f>
        <v>0.46610169491525422</v>
      </c>
      <c r="V36" s="97">
        <f>(O36+P36+Q36+R36+S36+N36+T36)/K36</f>
        <v>0.5423728813559322</v>
      </c>
      <c r="W36" s="37"/>
      <c r="X36" s="37"/>
      <c r="Y36" s="6">
        <v>0</v>
      </c>
      <c r="Z36" s="6">
        <v>0</v>
      </c>
      <c r="AA36" s="6">
        <v>0</v>
      </c>
      <c r="AB36" s="6">
        <v>0</v>
      </c>
      <c r="AC36" s="6">
        <v>1</v>
      </c>
      <c r="AD36" s="6">
        <v>1</v>
      </c>
      <c r="AE36" s="6">
        <v>0</v>
      </c>
      <c r="AF36" s="117">
        <f>(Y36+Z36+AA36+AB36+AC36)/K36</f>
        <v>8.4745762711864406E-3</v>
      </c>
      <c r="AG36" s="97">
        <f>(Z36+AA36+AB36+AC36+AD36+Y36+AE36)/K36</f>
        <v>1.6949152542372881E-2</v>
      </c>
      <c r="AH36" s="37"/>
      <c r="AI36" s="37"/>
      <c r="AJ36" s="6">
        <v>0</v>
      </c>
      <c r="AK36" s="6">
        <v>0</v>
      </c>
      <c r="AL36" s="6">
        <v>2</v>
      </c>
      <c r="AM36" s="6">
        <v>0</v>
      </c>
      <c r="AN36" s="6">
        <v>0</v>
      </c>
      <c r="AO36" s="6">
        <v>0</v>
      </c>
      <c r="AP36" s="6">
        <v>0</v>
      </c>
      <c r="AQ36" s="117">
        <f>(AJ36+AK36+AL36+AM36+AN36)/K36</f>
        <v>1.6949152542372881E-2</v>
      </c>
      <c r="AR36" s="97">
        <f>(AK36+AL36+AM36+AN36+AO36+AJ36+AP36)/K36</f>
        <v>1.6949152542372881E-2</v>
      </c>
    </row>
    <row r="37" spans="2:45" x14ac:dyDescent="0.25">
      <c r="B37" s="16"/>
      <c r="C37" s="5"/>
      <c r="D37" s="6"/>
      <c r="E37" s="6"/>
      <c r="F37" s="35" t="s">
        <v>4</v>
      </c>
      <c r="G37" s="35" t="s">
        <v>73</v>
      </c>
      <c r="H37" s="36">
        <v>3</v>
      </c>
      <c r="I37" s="96" t="s">
        <v>28</v>
      </c>
      <c r="J37" s="96" t="s">
        <v>28</v>
      </c>
      <c r="K37" s="39" t="s">
        <v>29</v>
      </c>
      <c r="L37" s="40"/>
      <c r="M37" s="40"/>
      <c r="N37" s="40"/>
      <c r="O37" s="40"/>
      <c r="P37" s="40"/>
      <c r="Q37" s="40"/>
      <c r="R37" s="40"/>
      <c r="S37" s="40"/>
      <c r="T37" s="138"/>
      <c r="U37" s="132"/>
      <c r="V37" s="107"/>
      <c r="W37" s="37"/>
      <c r="X37" s="37"/>
      <c r="Y37" s="37"/>
      <c r="Z37" s="37"/>
      <c r="AA37" s="37"/>
      <c r="AB37" s="37"/>
      <c r="AC37" s="37"/>
      <c r="AD37" s="37"/>
      <c r="AE37" s="37"/>
      <c r="AF37" s="123"/>
      <c r="AG37" s="107"/>
      <c r="AH37" s="37"/>
      <c r="AI37" s="37"/>
      <c r="AJ37" s="37"/>
      <c r="AK37" s="37"/>
      <c r="AL37" s="37"/>
      <c r="AM37" s="37"/>
      <c r="AN37" s="37"/>
      <c r="AO37" s="37"/>
      <c r="AP37" s="37"/>
      <c r="AQ37" s="123"/>
      <c r="AR37" s="107"/>
    </row>
    <row r="38" spans="2:45" x14ac:dyDescent="0.25">
      <c r="B38" s="16"/>
      <c r="C38" s="5"/>
      <c r="D38" s="6"/>
      <c r="E38" s="6"/>
      <c r="F38" s="35" t="s">
        <v>5</v>
      </c>
      <c r="G38" s="35" t="s">
        <v>73</v>
      </c>
      <c r="H38" s="36">
        <v>6</v>
      </c>
      <c r="I38" s="96" t="s">
        <v>28</v>
      </c>
      <c r="J38" s="96" t="s">
        <v>28</v>
      </c>
      <c r="K38" s="39" t="s">
        <v>29</v>
      </c>
      <c r="L38" s="40"/>
      <c r="M38" s="40"/>
      <c r="N38" s="40"/>
      <c r="O38" s="40"/>
      <c r="P38" s="40"/>
      <c r="Q38" s="40"/>
      <c r="R38" s="40"/>
      <c r="S38" s="40"/>
      <c r="T38" s="138"/>
      <c r="U38" s="132"/>
      <c r="V38" s="107"/>
      <c r="W38" s="37"/>
      <c r="X38" s="37"/>
      <c r="Y38" s="37"/>
      <c r="Z38" s="37"/>
      <c r="AA38" s="37"/>
      <c r="AB38" s="37"/>
      <c r="AC38" s="37"/>
      <c r="AD38" s="37"/>
      <c r="AE38" s="37"/>
      <c r="AF38" s="123"/>
      <c r="AG38" s="107"/>
      <c r="AH38" s="37"/>
      <c r="AI38" s="37"/>
      <c r="AJ38" s="37"/>
      <c r="AK38" s="37"/>
      <c r="AL38" s="37"/>
      <c r="AM38" s="37"/>
      <c r="AN38" s="37"/>
      <c r="AO38" s="37"/>
      <c r="AP38" s="37"/>
      <c r="AQ38" s="123"/>
      <c r="AR38" s="107"/>
    </row>
    <row r="39" spans="2:45" s="10" customFormat="1" ht="15.75" thickBot="1" x14ac:dyDescent="0.3">
      <c r="B39" s="15"/>
      <c r="C39" s="8"/>
      <c r="D39" s="9"/>
      <c r="E39" s="9"/>
      <c r="F39" s="44"/>
      <c r="G39" s="44"/>
      <c r="H39" s="42"/>
      <c r="I39" s="98"/>
      <c r="J39" s="98"/>
      <c r="K39" s="43"/>
      <c r="L39" s="44"/>
      <c r="M39" s="44"/>
      <c r="N39" s="44"/>
      <c r="O39" s="44"/>
      <c r="P39" s="44"/>
      <c r="Q39" s="44"/>
      <c r="R39" s="44"/>
      <c r="S39" s="44"/>
      <c r="T39" s="140"/>
      <c r="U39" s="133"/>
      <c r="V39" s="110"/>
      <c r="W39" s="44"/>
      <c r="X39" s="44"/>
      <c r="Y39" s="44"/>
      <c r="Z39" s="44"/>
      <c r="AA39" s="44"/>
      <c r="AB39" s="44"/>
      <c r="AC39" s="44"/>
      <c r="AD39" s="44"/>
      <c r="AE39" s="44"/>
      <c r="AF39" s="124"/>
      <c r="AG39" s="110"/>
      <c r="AH39" s="44"/>
      <c r="AI39" s="44"/>
      <c r="AJ39" s="44"/>
      <c r="AK39" s="44"/>
      <c r="AL39" s="44"/>
      <c r="AM39" s="44"/>
      <c r="AN39" s="44"/>
      <c r="AO39" s="44"/>
      <c r="AP39" s="44"/>
      <c r="AQ39" s="124"/>
      <c r="AR39" s="110"/>
      <c r="AS39" s="17"/>
    </row>
    <row r="40" spans="2:45" x14ac:dyDescent="0.25">
      <c r="B40" s="16"/>
      <c r="C40" s="5" t="s">
        <v>12</v>
      </c>
      <c r="D40" s="6"/>
      <c r="E40" s="6"/>
      <c r="F40" s="35" t="s">
        <v>1</v>
      </c>
      <c r="G40" s="35" t="s">
        <v>73</v>
      </c>
      <c r="H40" s="36">
        <v>1</v>
      </c>
      <c r="I40" s="96" t="s">
        <v>28</v>
      </c>
      <c r="J40" s="96" t="s">
        <v>28</v>
      </c>
      <c r="K40" s="38" t="s">
        <v>29</v>
      </c>
      <c r="L40" s="37"/>
      <c r="M40" s="37"/>
      <c r="N40" s="37"/>
      <c r="O40" s="37"/>
      <c r="P40" s="37"/>
      <c r="Q40" s="37"/>
      <c r="R40" s="37"/>
      <c r="S40" s="37"/>
      <c r="T40" s="141"/>
      <c r="U40" s="132"/>
      <c r="V40" s="107"/>
      <c r="W40" s="37"/>
      <c r="X40" s="37"/>
      <c r="Y40" s="37"/>
      <c r="Z40" s="37"/>
      <c r="AA40" s="37"/>
      <c r="AB40" s="37"/>
      <c r="AC40" s="37"/>
      <c r="AD40" s="37"/>
      <c r="AE40" s="37"/>
      <c r="AF40" s="123"/>
      <c r="AG40" s="107"/>
      <c r="AH40" s="37"/>
      <c r="AI40" s="37"/>
      <c r="AJ40" s="37"/>
      <c r="AK40" s="37"/>
      <c r="AL40" s="37"/>
      <c r="AM40" s="37"/>
      <c r="AN40" s="37"/>
      <c r="AO40" s="37"/>
      <c r="AP40" s="37"/>
      <c r="AQ40" s="123"/>
      <c r="AR40" s="107"/>
    </row>
    <row r="41" spans="2:45" x14ac:dyDescent="0.25">
      <c r="B41" s="16"/>
      <c r="C41" s="5"/>
      <c r="D41" s="6"/>
      <c r="E41" s="6"/>
      <c r="F41" s="35" t="s">
        <v>32</v>
      </c>
      <c r="G41" s="35" t="s">
        <v>73</v>
      </c>
      <c r="H41" s="36">
        <v>2</v>
      </c>
      <c r="I41" s="96" t="s">
        <v>28</v>
      </c>
      <c r="J41" s="96" t="s">
        <v>28</v>
      </c>
      <c r="K41" s="38" t="s">
        <v>29</v>
      </c>
      <c r="L41" s="37"/>
      <c r="M41" s="37"/>
      <c r="N41" s="37"/>
      <c r="O41" s="37"/>
      <c r="P41" s="37"/>
      <c r="Q41" s="37"/>
      <c r="R41" s="37"/>
      <c r="S41" s="37"/>
      <c r="T41" s="141"/>
      <c r="U41" s="132"/>
      <c r="V41" s="107"/>
      <c r="W41" s="37"/>
      <c r="X41" s="37"/>
      <c r="Y41" s="37"/>
      <c r="Z41" s="37"/>
      <c r="AA41" s="37"/>
      <c r="AB41" s="37"/>
      <c r="AC41" s="37"/>
      <c r="AD41" s="37"/>
      <c r="AE41" s="37"/>
      <c r="AF41" s="123"/>
      <c r="AG41" s="107"/>
      <c r="AH41" s="37"/>
      <c r="AI41" s="37"/>
      <c r="AJ41" s="37"/>
      <c r="AK41" s="37"/>
      <c r="AL41" s="37"/>
      <c r="AM41" s="37"/>
      <c r="AN41" s="37"/>
      <c r="AO41" s="37"/>
      <c r="AP41" s="37"/>
      <c r="AQ41" s="123"/>
      <c r="AR41" s="107"/>
    </row>
    <row r="42" spans="2:45" x14ac:dyDescent="0.25">
      <c r="B42" s="16"/>
      <c r="C42" s="5"/>
      <c r="D42" s="6"/>
      <c r="E42" s="6"/>
      <c r="F42" s="35" t="s">
        <v>2</v>
      </c>
      <c r="G42" s="35" t="s">
        <v>73</v>
      </c>
      <c r="H42" s="36">
        <v>4</v>
      </c>
      <c r="I42" s="97">
        <f t="shared" ref="I42:J43" si="6">U42+AF42+AQ42</f>
        <v>0.52741020793950855</v>
      </c>
      <c r="J42" s="97">
        <f>V42+AG42+AR42</f>
        <v>0.66729678638941403</v>
      </c>
      <c r="K42" s="147">
        <v>529</v>
      </c>
      <c r="L42" s="112"/>
      <c r="M42" s="40"/>
      <c r="N42" s="6">
        <v>1</v>
      </c>
      <c r="O42" s="6">
        <v>53</v>
      </c>
      <c r="P42" s="6">
        <v>46</v>
      </c>
      <c r="Q42" s="6">
        <v>70</v>
      </c>
      <c r="R42" s="6">
        <v>68</v>
      </c>
      <c r="S42" s="6">
        <v>25</v>
      </c>
      <c r="T42" s="142">
        <v>8</v>
      </c>
      <c r="U42" s="131">
        <f>(N42+O42+P42+Q42+R42)/K42</f>
        <v>0.44990548204158792</v>
      </c>
      <c r="V42" s="97">
        <f>(O42+P42+Q42+R42+S42+N42+T42)/K42</f>
        <v>0.51228733459357279</v>
      </c>
      <c r="W42" s="37"/>
      <c r="X42" s="37"/>
      <c r="Y42" s="6">
        <v>1</v>
      </c>
      <c r="Z42" s="6">
        <v>1</v>
      </c>
      <c r="AA42" s="6">
        <v>0</v>
      </c>
      <c r="AB42" s="6">
        <v>9</v>
      </c>
      <c r="AC42" s="6">
        <v>18</v>
      </c>
      <c r="AD42" s="6">
        <v>20</v>
      </c>
      <c r="AE42" s="6">
        <v>9</v>
      </c>
      <c r="AF42" s="117">
        <f>(Y42+Z42+AA42+AB42+AC42)/K42</f>
        <v>5.4820415879017016E-2</v>
      </c>
      <c r="AG42" s="97">
        <f>(Z42+AA42+AB42+AC42+AD42+Y42+AE42)/K42</f>
        <v>0.10964083175803403</v>
      </c>
      <c r="AH42" s="37"/>
      <c r="AI42" s="37"/>
      <c r="AJ42" s="6">
        <v>1</v>
      </c>
      <c r="AK42" s="6">
        <v>0</v>
      </c>
      <c r="AL42" s="6">
        <v>5</v>
      </c>
      <c r="AM42" s="6">
        <v>4</v>
      </c>
      <c r="AN42" s="6">
        <v>2</v>
      </c>
      <c r="AO42" s="6">
        <v>9</v>
      </c>
      <c r="AP42" s="6">
        <v>3</v>
      </c>
      <c r="AQ42" s="117">
        <f>(AJ42+AK42+AL42+AM42+AN42)/K42</f>
        <v>2.2684310018903593E-2</v>
      </c>
      <c r="AR42" s="97">
        <f>(AK42+AL42+AM42+AN42+AO42+AJ42+AP42)/K42</f>
        <v>4.5368620037807186E-2</v>
      </c>
    </row>
    <row r="43" spans="2:45" x14ac:dyDescent="0.25">
      <c r="B43" s="16"/>
      <c r="C43" s="5"/>
      <c r="D43" s="6"/>
      <c r="E43" s="6"/>
      <c r="F43" s="35" t="s">
        <v>4</v>
      </c>
      <c r="G43" s="35" t="s">
        <v>73</v>
      </c>
      <c r="H43" s="36">
        <v>3</v>
      </c>
      <c r="I43" s="97">
        <f t="shared" si="6"/>
        <v>0.70731707317073167</v>
      </c>
      <c r="J43" s="97">
        <f t="shared" si="6"/>
        <v>0.70731707317073167</v>
      </c>
      <c r="K43" s="147">
        <v>82</v>
      </c>
      <c r="L43" s="112"/>
      <c r="M43" s="40"/>
      <c r="N43" s="40"/>
      <c r="O43" s="6">
        <v>0</v>
      </c>
      <c r="P43" s="6">
        <v>15</v>
      </c>
      <c r="Q43" s="6">
        <v>34</v>
      </c>
      <c r="R43" s="6">
        <v>1</v>
      </c>
      <c r="S43" s="6">
        <v>0</v>
      </c>
      <c r="T43" s="142">
        <v>0</v>
      </c>
      <c r="U43" s="131">
        <f>(O43+P43+Q43+R43)/K43</f>
        <v>0.6097560975609756</v>
      </c>
      <c r="V43" s="97">
        <f>(P43+O43+Q43+T43+R43+S43)/K43</f>
        <v>0.6097560975609756</v>
      </c>
      <c r="W43" s="37"/>
      <c r="X43" s="37"/>
      <c r="Y43" s="37"/>
      <c r="Z43" s="37">
        <v>0</v>
      </c>
      <c r="AA43" s="37">
        <v>0</v>
      </c>
      <c r="AB43" s="37">
        <v>0</v>
      </c>
      <c r="AC43" s="37">
        <v>0</v>
      </c>
      <c r="AD43" s="37">
        <v>0</v>
      </c>
      <c r="AE43" s="37">
        <v>0</v>
      </c>
      <c r="AF43" s="117">
        <f>(Z43+AA43+AB43+AC43)/K43</f>
        <v>0</v>
      </c>
      <c r="AG43" s="97">
        <f>(AA43+Z43+AB43+AE43+AC43+AD43)/K43</f>
        <v>0</v>
      </c>
      <c r="AH43" s="37"/>
      <c r="AI43" s="37"/>
      <c r="AJ43" s="37"/>
      <c r="AK43" s="6">
        <v>0</v>
      </c>
      <c r="AL43" s="6">
        <v>6</v>
      </c>
      <c r="AM43" s="6">
        <v>2</v>
      </c>
      <c r="AN43" s="6">
        <v>0</v>
      </c>
      <c r="AO43" s="6">
        <v>0</v>
      </c>
      <c r="AP43" s="6">
        <v>0</v>
      </c>
      <c r="AQ43" s="117">
        <f>(AK43+AL43+AM43+AN43)/K43</f>
        <v>9.7560975609756101E-2</v>
      </c>
      <c r="AR43" s="97">
        <f>(AL43+AK43+AM43+AP43+AN43+AO43)/K43</f>
        <v>9.7560975609756101E-2</v>
      </c>
    </row>
    <row r="44" spans="2:45" x14ac:dyDescent="0.25">
      <c r="B44" s="16"/>
      <c r="C44" s="5"/>
      <c r="D44" s="6"/>
      <c r="E44" s="6"/>
      <c r="F44" s="35" t="s">
        <v>5</v>
      </c>
      <c r="G44" s="35" t="s">
        <v>73</v>
      </c>
      <c r="H44" s="36">
        <v>6</v>
      </c>
      <c r="I44" s="96" t="s">
        <v>28</v>
      </c>
      <c r="J44" s="96" t="s">
        <v>28</v>
      </c>
      <c r="K44" s="39" t="s">
        <v>29</v>
      </c>
      <c r="L44" s="40"/>
      <c r="M44" s="40"/>
      <c r="N44" s="40"/>
      <c r="O44" s="40"/>
      <c r="P44" s="40"/>
      <c r="Q44" s="40"/>
      <c r="R44" s="40"/>
      <c r="S44" s="40"/>
      <c r="T44" s="138"/>
      <c r="U44" s="132"/>
      <c r="V44" s="107"/>
      <c r="W44" s="37"/>
      <c r="X44" s="37"/>
      <c r="Y44" s="37"/>
      <c r="Z44" s="37"/>
      <c r="AA44" s="37"/>
      <c r="AB44" s="37"/>
      <c r="AC44" s="37"/>
      <c r="AD44" s="37"/>
      <c r="AE44" s="37"/>
      <c r="AF44" s="123"/>
      <c r="AG44" s="107"/>
      <c r="AH44" s="37"/>
      <c r="AI44" s="37"/>
      <c r="AJ44" s="37"/>
      <c r="AK44" s="37"/>
      <c r="AL44" s="37"/>
      <c r="AM44" s="37"/>
      <c r="AN44" s="37"/>
      <c r="AO44" s="37"/>
      <c r="AP44" s="37"/>
      <c r="AQ44" s="123"/>
      <c r="AR44" s="107"/>
    </row>
    <row r="45" spans="2:45" s="10" customFormat="1" ht="15.75" thickBot="1" x14ac:dyDescent="0.3">
      <c r="B45" s="15"/>
      <c r="C45" s="8"/>
      <c r="D45" s="9"/>
      <c r="E45" s="9"/>
      <c r="F45" s="44"/>
      <c r="G45" s="44"/>
      <c r="H45" s="42"/>
      <c r="I45" s="98"/>
      <c r="J45" s="98"/>
      <c r="K45" s="43"/>
      <c r="L45" s="44"/>
      <c r="M45" s="44"/>
      <c r="N45" s="44"/>
      <c r="O45" s="44"/>
      <c r="P45" s="44"/>
      <c r="Q45" s="44"/>
      <c r="R45" s="44"/>
      <c r="S45" s="44"/>
      <c r="T45" s="140"/>
      <c r="U45" s="133"/>
      <c r="V45" s="110"/>
      <c r="W45" s="44"/>
      <c r="X45" s="44"/>
      <c r="Y45" s="44"/>
      <c r="Z45" s="44"/>
      <c r="AA45" s="44"/>
      <c r="AB45" s="44"/>
      <c r="AC45" s="44"/>
      <c r="AD45" s="44"/>
      <c r="AE45" s="44"/>
      <c r="AF45" s="124"/>
      <c r="AG45" s="110"/>
      <c r="AH45" s="44"/>
      <c r="AI45" s="44"/>
      <c r="AJ45" s="44"/>
      <c r="AK45" s="44"/>
      <c r="AL45" s="44"/>
      <c r="AM45" s="44"/>
      <c r="AN45" s="44"/>
      <c r="AO45" s="44"/>
      <c r="AP45" s="44"/>
      <c r="AQ45" s="124"/>
      <c r="AR45" s="110"/>
      <c r="AS45" s="17"/>
    </row>
    <row r="46" spans="2:45" x14ac:dyDescent="0.25">
      <c r="B46" s="16"/>
      <c r="C46" s="5" t="s">
        <v>13</v>
      </c>
      <c r="D46" s="6"/>
      <c r="E46" s="6"/>
      <c r="F46" s="35" t="s">
        <v>1</v>
      </c>
      <c r="G46" s="35" t="s">
        <v>73</v>
      </c>
      <c r="H46" s="36">
        <v>1</v>
      </c>
      <c r="I46" s="97">
        <f t="shared" ref="I46:J47" si="7">U46+AF46+AQ46</f>
        <v>0.59398496240601506</v>
      </c>
      <c r="J46" s="97">
        <f t="shared" si="7"/>
        <v>0.65664160401002503</v>
      </c>
      <c r="K46" s="38">
        <v>399</v>
      </c>
      <c r="L46" s="21"/>
      <c r="M46" s="37"/>
      <c r="N46" s="37"/>
      <c r="O46" s="37"/>
      <c r="P46" s="37"/>
      <c r="Q46" s="37">
        <v>197</v>
      </c>
      <c r="R46" s="37">
        <v>38</v>
      </c>
      <c r="S46" s="37">
        <v>17</v>
      </c>
      <c r="T46" s="141">
        <v>0</v>
      </c>
      <c r="U46" s="131">
        <f>(Q46+R46)/K46</f>
        <v>0.58897243107769426</v>
      </c>
      <c r="V46" s="97">
        <f>(Q46+T46+R46+S46)/K46</f>
        <v>0.63157894736842102</v>
      </c>
      <c r="W46" s="37"/>
      <c r="X46" s="37"/>
      <c r="Y46" s="37"/>
      <c r="Z46" s="37"/>
      <c r="AA46" s="37"/>
      <c r="AB46" s="37">
        <v>0</v>
      </c>
      <c r="AC46" s="37">
        <v>0</v>
      </c>
      <c r="AD46" s="37">
        <v>1</v>
      </c>
      <c r="AE46" s="37">
        <v>1</v>
      </c>
      <c r="AF46" s="117">
        <f>(AB46+AC46)/K46</f>
        <v>0</v>
      </c>
      <c r="AG46" s="97">
        <f>(AB46+AE46+AC46+AD46)/K46</f>
        <v>5.0125313283208017E-3</v>
      </c>
      <c r="AH46" s="37"/>
      <c r="AI46" s="37"/>
      <c r="AJ46" s="37"/>
      <c r="AK46" s="37"/>
      <c r="AL46" s="37"/>
      <c r="AM46" s="37">
        <v>0</v>
      </c>
      <c r="AN46" s="37">
        <v>2</v>
      </c>
      <c r="AO46" s="37">
        <v>3</v>
      </c>
      <c r="AP46" s="37">
        <v>3</v>
      </c>
      <c r="AQ46" s="117">
        <f>(AM46+AN46)/K46</f>
        <v>5.0125313283208017E-3</v>
      </c>
      <c r="AR46" s="97">
        <f>(AM46+AP46+AN46+AO46)/K46</f>
        <v>2.0050125313283207E-2</v>
      </c>
    </row>
    <row r="47" spans="2:45" x14ac:dyDescent="0.25">
      <c r="B47" s="16"/>
      <c r="C47" s="5"/>
      <c r="D47" s="6"/>
      <c r="E47" s="6"/>
      <c r="F47" s="35" t="s">
        <v>32</v>
      </c>
      <c r="G47" s="35" t="s">
        <v>73</v>
      </c>
      <c r="H47" s="36">
        <v>2</v>
      </c>
      <c r="I47" s="97">
        <f t="shared" si="7"/>
        <v>0.72571428571428565</v>
      </c>
      <c r="J47" s="97">
        <f t="shared" si="7"/>
        <v>0.75428571428571423</v>
      </c>
      <c r="K47" s="38">
        <v>175</v>
      </c>
      <c r="L47" s="21"/>
      <c r="M47" s="37"/>
      <c r="N47" s="37"/>
      <c r="O47" s="37"/>
      <c r="P47" s="37">
        <v>58</v>
      </c>
      <c r="Q47" s="37">
        <v>56</v>
      </c>
      <c r="R47" s="37">
        <v>10</v>
      </c>
      <c r="S47" s="37">
        <v>4</v>
      </c>
      <c r="T47" s="141">
        <v>1</v>
      </c>
      <c r="U47" s="131">
        <f>(Q47+P47+R47)/K47</f>
        <v>0.70857142857142852</v>
      </c>
      <c r="V47" s="97">
        <f>(P47+Q47+T47+R47+S47)/K47</f>
        <v>0.7371428571428571</v>
      </c>
      <c r="W47" s="37"/>
      <c r="X47" s="37"/>
      <c r="Y47" s="37"/>
      <c r="Z47" s="37"/>
      <c r="AA47" s="37">
        <v>0</v>
      </c>
      <c r="AB47" s="37">
        <v>0</v>
      </c>
      <c r="AC47" s="37">
        <v>0</v>
      </c>
      <c r="AD47" s="37">
        <v>0</v>
      </c>
      <c r="AE47" s="37">
        <v>0</v>
      </c>
      <c r="AF47" s="117">
        <f>(AB47+AA47+AC47)/K47</f>
        <v>0</v>
      </c>
      <c r="AG47" s="97">
        <f>(AA47+AB47+AE47+AC47+AD47)/K47</f>
        <v>0</v>
      </c>
      <c r="AH47" s="37"/>
      <c r="AI47" s="37"/>
      <c r="AJ47" s="37"/>
      <c r="AK47" s="37"/>
      <c r="AL47" s="37">
        <v>2</v>
      </c>
      <c r="AM47" s="37">
        <v>0</v>
      </c>
      <c r="AN47" s="37">
        <v>1</v>
      </c>
      <c r="AO47" s="37">
        <v>0</v>
      </c>
      <c r="AP47" s="37">
        <v>0</v>
      </c>
      <c r="AQ47" s="117">
        <f>(AM47+AL47+AN47)/K47</f>
        <v>1.7142857142857144E-2</v>
      </c>
      <c r="AR47" s="97">
        <f>(AL47+AM47+AP47+AN47+AO47)/K47</f>
        <v>1.7142857142857144E-2</v>
      </c>
    </row>
    <row r="48" spans="2:45" x14ac:dyDescent="0.25">
      <c r="B48" s="16"/>
      <c r="C48" s="5"/>
      <c r="D48" s="6"/>
      <c r="E48" s="6"/>
      <c r="F48" s="35" t="s">
        <v>2</v>
      </c>
      <c r="G48" s="35" t="s">
        <v>73</v>
      </c>
      <c r="H48" s="36">
        <v>4</v>
      </c>
      <c r="I48" s="96" t="s">
        <v>28</v>
      </c>
      <c r="J48" s="96" t="s">
        <v>28</v>
      </c>
      <c r="K48" s="38" t="s">
        <v>29</v>
      </c>
      <c r="L48" s="40"/>
      <c r="M48" s="40"/>
      <c r="N48" s="40"/>
      <c r="O48" s="40"/>
      <c r="P48" s="40"/>
      <c r="Q48" s="40"/>
      <c r="R48" s="40"/>
      <c r="S48" s="40"/>
      <c r="T48" s="138"/>
      <c r="U48" s="132"/>
      <c r="V48" s="107"/>
      <c r="W48" s="37"/>
      <c r="X48" s="37"/>
      <c r="Y48" s="37"/>
      <c r="Z48" s="37"/>
      <c r="AA48" s="37"/>
      <c r="AB48" s="37"/>
      <c r="AC48" s="37"/>
      <c r="AD48" s="37"/>
      <c r="AE48" s="37"/>
      <c r="AF48" s="123"/>
      <c r="AG48" s="107"/>
      <c r="AH48" s="37"/>
      <c r="AI48" s="37"/>
      <c r="AJ48" s="37"/>
      <c r="AK48" s="37"/>
      <c r="AL48" s="37"/>
      <c r="AM48" s="37"/>
      <c r="AN48" s="37"/>
      <c r="AO48" s="37"/>
      <c r="AP48" s="37"/>
      <c r="AQ48" s="123"/>
      <c r="AR48" s="107"/>
    </row>
    <row r="49" spans="2:45" x14ac:dyDescent="0.25">
      <c r="B49" s="16"/>
      <c r="C49" s="5"/>
      <c r="D49" s="6"/>
      <c r="E49" s="6"/>
      <c r="F49" s="35" t="s">
        <v>4</v>
      </c>
      <c r="G49" s="35" t="s">
        <v>73</v>
      </c>
      <c r="H49" s="36">
        <v>3</v>
      </c>
      <c r="I49" s="96" t="s">
        <v>28</v>
      </c>
      <c r="J49" s="96" t="s">
        <v>28</v>
      </c>
      <c r="K49" s="38" t="s">
        <v>29</v>
      </c>
      <c r="L49" s="40"/>
      <c r="M49" s="40"/>
      <c r="N49" s="40"/>
      <c r="O49" s="40"/>
      <c r="P49" s="40"/>
      <c r="Q49" s="40"/>
      <c r="R49" s="40"/>
      <c r="S49" s="40"/>
      <c r="T49" s="138"/>
      <c r="U49" s="132"/>
      <c r="V49" s="107"/>
      <c r="W49" s="37"/>
      <c r="X49" s="37"/>
      <c r="Y49" s="37"/>
      <c r="Z49" s="37"/>
      <c r="AA49" s="37"/>
      <c r="AB49" s="37"/>
      <c r="AC49" s="37"/>
      <c r="AD49" s="37"/>
      <c r="AE49" s="37"/>
      <c r="AF49" s="123"/>
      <c r="AG49" s="107"/>
      <c r="AH49" s="37"/>
      <c r="AI49" s="37"/>
      <c r="AJ49" s="37"/>
      <c r="AK49" s="37"/>
      <c r="AL49" s="37"/>
      <c r="AM49" s="37"/>
      <c r="AN49" s="37"/>
      <c r="AO49" s="37"/>
      <c r="AP49" s="37"/>
      <c r="AQ49" s="123"/>
      <c r="AR49" s="107"/>
    </row>
    <row r="50" spans="2:45" x14ac:dyDescent="0.25">
      <c r="B50" s="16"/>
      <c r="C50" s="5"/>
      <c r="D50" s="6"/>
      <c r="E50" s="6"/>
      <c r="F50" s="35" t="s">
        <v>5</v>
      </c>
      <c r="G50" s="35" t="s">
        <v>73</v>
      </c>
      <c r="H50" s="36">
        <v>6</v>
      </c>
      <c r="I50" s="96" t="s">
        <v>28</v>
      </c>
      <c r="J50" s="96" t="s">
        <v>28</v>
      </c>
      <c r="K50" s="38" t="s">
        <v>29</v>
      </c>
      <c r="L50" s="40"/>
      <c r="M50" s="40"/>
      <c r="N50" s="40"/>
      <c r="O50" s="40"/>
      <c r="P50" s="40"/>
      <c r="Q50" s="40"/>
      <c r="R50" s="40"/>
      <c r="S50" s="40"/>
      <c r="T50" s="138"/>
      <c r="U50" s="132"/>
      <c r="V50" s="107"/>
      <c r="W50" s="37"/>
      <c r="X50" s="37"/>
      <c r="Y50" s="37"/>
      <c r="Z50" s="37"/>
      <c r="AA50" s="37"/>
      <c r="AB50" s="37"/>
      <c r="AC50" s="37"/>
      <c r="AD50" s="37"/>
      <c r="AE50" s="37"/>
      <c r="AF50" s="123"/>
      <c r="AG50" s="107"/>
      <c r="AH50" s="37"/>
      <c r="AI50" s="37"/>
      <c r="AJ50" s="37"/>
      <c r="AK50" s="37"/>
      <c r="AL50" s="37"/>
      <c r="AM50" s="37"/>
      <c r="AN50" s="37"/>
      <c r="AO50" s="37"/>
      <c r="AP50" s="37"/>
      <c r="AQ50" s="123"/>
      <c r="AR50" s="107"/>
    </row>
    <row r="51" spans="2:45" s="28" customFormat="1" ht="15.75" thickBot="1" x14ac:dyDescent="0.3">
      <c r="B51" s="27"/>
      <c r="C51" s="8"/>
      <c r="D51" s="8"/>
      <c r="E51" s="8"/>
      <c r="F51" s="44"/>
      <c r="G51" s="44"/>
      <c r="H51" s="42"/>
      <c r="I51" s="98"/>
      <c r="J51" s="98"/>
      <c r="K51" s="43"/>
      <c r="L51" s="44"/>
      <c r="M51" s="44"/>
      <c r="N51" s="44"/>
      <c r="O51" s="44"/>
      <c r="P51" s="44"/>
      <c r="Q51" s="44"/>
      <c r="R51" s="44"/>
      <c r="S51" s="44"/>
      <c r="T51" s="140"/>
      <c r="U51" s="133"/>
      <c r="V51" s="110"/>
      <c r="W51" s="44"/>
      <c r="X51" s="44"/>
      <c r="Y51" s="44"/>
      <c r="Z51" s="44"/>
      <c r="AA51" s="44"/>
      <c r="AB51" s="44"/>
      <c r="AC51" s="44"/>
      <c r="AD51" s="44"/>
      <c r="AE51" s="44"/>
      <c r="AF51" s="124"/>
      <c r="AG51" s="110"/>
      <c r="AH51" s="44"/>
      <c r="AI51" s="44"/>
      <c r="AJ51" s="44"/>
      <c r="AK51" s="44"/>
      <c r="AL51" s="44"/>
      <c r="AM51" s="44"/>
      <c r="AN51" s="44"/>
      <c r="AO51" s="44"/>
      <c r="AP51" s="44"/>
      <c r="AQ51" s="124"/>
      <c r="AR51" s="110"/>
      <c r="AS51" s="26"/>
    </row>
    <row r="52" spans="2:45" x14ac:dyDescent="0.25">
      <c r="B52" s="16"/>
      <c r="C52" s="5" t="s">
        <v>14</v>
      </c>
      <c r="D52" s="6"/>
      <c r="E52" s="6"/>
      <c r="F52" s="35" t="s">
        <v>1</v>
      </c>
      <c r="G52" s="35" t="s">
        <v>73</v>
      </c>
      <c r="H52" s="36">
        <v>1</v>
      </c>
      <c r="I52" s="97">
        <f t="shared" ref="I52:J54" si="8">U52+AF52+AQ52</f>
        <v>0.72277227722772275</v>
      </c>
      <c r="J52" s="97">
        <f t="shared" si="8"/>
        <v>0.81188118811881183</v>
      </c>
      <c r="K52" s="38">
        <v>303</v>
      </c>
      <c r="L52" s="21"/>
      <c r="M52" s="37"/>
      <c r="N52" s="37"/>
      <c r="O52" s="37"/>
      <c r="P52" s="37"/>
      <c r="Q52" s="37">
        <v>80</v>
      </c>
      <c r="R52" s="37">
        <v>136</v>
      </c>
      <c r="S52" s="37">
        <v>16</v>
      </c>
      <c r="T52" s="141">
        <v>1</v>
      </c>
      <c r="U52" s="131">
        <f>(Q52+R52)/K52</f>
        <v>0.71287128712871284</v>
      </c>
      <c r="V52" s="97">
        <f>(Q52+T52+R52+S52)/K52</f>
        <v>0.76897689768976896</v>
      </c>
      <c r="W52" s="37"/>
      <c r="X52" s="37"/>
      <c r="Y52" s="37"/>
      <c r="Z52" s="37"/>
      <c r="AA52" s="37"/>
      <c r="AB52" s="37">
        <v>0</v>
      </c>
      <c r="AC52" s="37">
        <v>2</v>
      </c>
      <c r="AD52" s="37">
        <v>0</v>
      </c>
      <c r="AE52" s="37">
        <v>0</v>
      </c>
      <c r="AF52" s="117">
        <f>(AB52+AC52)/K52</f>
        <v>6.6006600660066007E-3</v>
      </c>
      <c r="AG52" s="97">
        <f>(AB52+AE52+AC52+AD52)/K52</f>
        <v>6.6006600660066007E-3</v>
      </c>
      <c r="AH52" s="37"/>
      <c r="AI52" s="37"/>
      <c r="AJ52" s="37"/>
      <c r="AK52" s="37"/>
      <c r="AL52" s="37"/>
      <c r="AM52" s="37">
        <v>1</v>
      </c>
      <c r="AN52" s="37">
        <v>0</v>
      </c>
      <c r="AO52" s="37">
        <v>8</v>
      </c>
      <c r="AP52" s="37">
        <v>2</v>
      </c>
      <c r="AQ52" s="117">
        <f>(AM52+AN52)/K52</f>
        <v>3.3003300330033004E-3</v>
      </c>
      <c r="AR52" s="97">
        <f>(AM52+AP52+AN52+AO52)/K52</f>
        <v>3.6303630363036306E-2</v>
      </c>
    </row>
    <row r="53" spans="2:45" x14ac:dyDescent="0.25">
      <c r="B53" s="16"/>
      <c r="C53" s="5"/>
      <c r="D53" s="6"/>
      <c r="E53" s="6"/>
      <c r="F53" s="35" t="s">
        <v>32</v>
      </c>
      <c r="G53" s="35" t="s">
        <v>73</v>
      </c>
      <c r="H53" s="36">
        <v>2</v>
      </c>
      <c r="I53" s="97">
        <f t="shared" si="8"/>
        <v>0.63490853658536583</v>
      </c>
      <c r="J53" s="97">
        <f t="shared" si="8"/>
        <v>0.75381097560975607</v>
      </c>
      <c r="K53" s="39">
        <v>1312</v>
      </c>
      <c r="L53" s="21"/>
      <c r="M53" s="37"/>
      <c r="N53" s="37"/>
      <c r="O53" s="37"/>
      <c r="P53" s="37">
        <v>7</v>
      </c>
      <c r="Q53" s="37">
        <v>502</v>
      </c>
      <c r="R53" s="37">
        <v>303</v>
      </c>
      <c r="S53" s="37">
        <v>91</v>
      </c>
      <c r="T53" s="141">
        <v>31</v>
      </c>
      <c r="U53" s="131">
        <f>(Q53+P53+R53)/K53</f>
        <v>0.61890243902439024</v>
      </c>
      <c r="V53" s="97">
        <f>(P53+Q53+T53+R53+S53)/K53</f>
        <v>0.71189024390243905</v>
      </c>
      <c r="W53" s="37"/>
      <c r="X53" s="37"/>
      <c r="Y53" s="37"/>
      <c r="Z53" s="37"/>
      <c r="AA53" s="37">
        <v>0</v>
      </c>
      <c r="AB53" s="37">
        <v>0</v>
      </c>
      <c r="AC53" s="37">
        <v>0</v>
      </c>
      <c r="AD53" s="37">
        <v>3</v>
      </c>
      <c r="AE53" s="37">
        <v>3</v>
      </c>
      <c r="AF53" s="117">
        <f>(AB53+AA53+AC53)/K53</f>
        <v>0</v>
      </c>
      <c r="AG53" s="97">
        <f>(AA53+AB53+AE53+AC53+AD53)/K53</f>
        <v>4.5731707317073168E-3</v>
      </c>
      <c r="AH53" s="37"/>
      <c r="AI53" s="37"/>
      <c r="AJ53" s="37"/>
      <c r="AK53" s="37"/>
      <c r="AL53" s="37">
        <v>6</v>
      </c>
      <c r="AM53" s="37">
        <v>8</v>
      </c>
      <c r="AN53" s="37">
        <v>7</v>
      </c>
      <c r="AO53" s="37">
        <v>10</v>
      </c>
      <c r="AP53" s="37">
        <v>18</v>
      </c>
      <c r="AQ53" s="117">
        <f>(AM53+AL53+AN53)/K53</f>
        <v>1.600609756097561E-2</v>
      </c>
      <c r="AR53" s="97">
        <f>(AL53+AM53+AP53+AN53+AO53)/K53</f>
        <v>3.7347560975609755E-2</v>
      </c>
    </row>
    <row r="54" spans="2:45" x14ac:dyDescent="0.25">
      <c r="B54" s="16"/>
      <c r="C54" s="5"/>
      <c r="D54" s="6"/>
      <c r="E54" s="6"/>
      <c r="F54" s="35" t="s">
        <v>2</v>
      </c>
      <c r="G54" s="35" t="s">
        <v>73</v>
      </c>
      <c r="H54" s="36">
        <v>4</v>
      </c>
      <c r="I54" s="97">
        <f t="shared" si="8"/>
        <v>0.522508038585209</v>
      </c>
      <c r="J54" s="97">
        <f>V54+AG54+AR54</f>
        <v>0.70964630225080394</v>
      </c>
      <c r="K54" s="147">
        <v>3110</v>
      </c>
      <c r="L54" s="21"/>
      <c r="M54" s="37"/>
      <c r="N54" s="6">
        <v>8</v>
      </c>
      <c r="O54" s="6">
        <v>97</v>
      </c>
      <c r="P54" s="6">
        <v>159</v>
      </c>
      <c r="Q54" s="6">
        <v>358</v>
      </c>
      <c r="R54" s="6">
        <v>489</v>
      </c>
      <c r="S54" s="6">
        <v>262</v>
      </c>
      <c r="T54" s="142">
        <v>95</v>
      </c>
      <c r="U54" s="131">
        <f>(N54+O54+P54+Q54+R54)/K54</f>
        <v>0.35723472668810291</v>
      </c>
      <c r="V54" s="97">
        <f>(O54+P54+Q54+R54+S54+N54+T54)/K54</f>
        <v>0.4720257234726688</v>
      </c>
      <c r="W54" s="37"/>
      <c r="X54" s="37"/>
      <c r="Y54" s="6">
        <v>1</v>
      </c>
      <c r="Z54" s="6">
        <v>0</v>
      </c>
      <c r="AA54" s="6">
        <v>20</v>
      </c>
      <c r="AB54" s="6">
        <v>106</v>
      </c>
      <c r="AC54" s="6">
        <v>199</v>
      </c>
      <c r="AD54" s="6">
        <v>111</v>
      </c>
      <c r="AE54" s="6">
        <v>33</v>
      </c>
      <c r="AF54" s="117">
        <f>(Y54+Z54+AA54+AB54+AC54)/K54</f>
        <v>0.10482315112540193</v>
      </c>
      <c r="AG54" s="97">
        <f>(Z54+AA54+AB54+AC54+AD54+Y54+AE54)/K54</f>
        <v>0.15112540192926044</v>
      </c>
      <c r="AH54" s="37"/>
      <c r="AI54" s="37"/>
      <c r="AJ54" s="6">
        <v>13</v>
      </c>
      <c r="AK54" s="6">
        <v>14</v>
      </c>
      <c r="AL54" s="6">
        <v>51</v>
      </c>
      <c r="AM54" s="6">
        <v>64</v>
      </c>
      <c r="AN54" s="6">
        <v>46</v>
      </c>
      <c r="AO54" s="6">
        <v>45</v>
      </c>
      <c r="AP54" s="6">
        <v>36</v>
      </c>
      <c r="AQ54" s="117">
        <f>(AJ54+AK54+AL54+AM54+AN54)/K54</f>
        <v>6.0450160771704183E-2</v>
      </c>
      <c r="AR54" s="97">
        <f>(AK54+AL54+AM54+AN54+AO54+AJ54+AP54)/K54</f>
        <v>8.6495176848874603E-2</v>
      </c>
    </row>
    <row r="55" spans="2:45" x14ac:dyDescent="0.25">
      <c r="B55" s="16"/>
      <c r="C55" s="5"/>
      <c r="D55" s="6"/>
      <c r="E55" s="6"/>
      <c r="F55" s="35" t="s">
        <v>4</v>
      </c>
      <c r="G55" s="35" t="s">
        <v>73</v>
      </c>
      <c r="H55" s="36">
        <v>3</v>
      </c>
      <c r="I55" s="96" t="s">
        <v>28</v>
      </c>
      <c r="J55" s="96" t="s">
        <v>28</v>
      </c>
      <c r="K55" s="39" t="s">
        <v>29</v>
      </c>
      <c r="L55" s="40"/>
      <c r="M55" s="40"/>
      <c r="N55" s="40"/>
      <c r="O55" s="40"/>
      <c r="P55" s="40"/>
      <c r="Q55" s="40"/>
      <c r="R55" s="40"/>
      <c r="S55" s="40"/>
      <c r="T55" s="138"/>
      <c r="U55" s="132"/>
      <c r="V55" s="107"/>
      <c r="W55" s="37"/>
      <c r="X55" s="37"/>
      <c r="Y55" s="37"/>
      <c r="Z55" s="37"/>
      <c r="AA55" s="37"/>
      <c r="AB55" s="37"/>
      <c r="AC55" s="37"/>
      <c r="AD55" s="37"/>
      <c r="AE55" s="37"/>
      <c r="AF55" s="123"/>
      <c r="AG55" s="107"/>
      <c r="AH55" s="37"/>
      <c r="AI55" s="37"/>
      <c r="AJ55" s="37"/>
      <c r="AK55" s="37"/>
      <c r="AL55" s="37"/>
      <c r="AM55" s="37"/>
      <c r="AN55" s="37"/>
      <c r="AO55" s="37"/>
      <c r="AP55" s="37"/>
      <c r="AQ55" s="123"/>
      <c r="AR55" s="107"/>
    </row>
    <row r="56" spans="2:45" x14ac:dyDescent="0.25">
      <c r="B56" s="16"/>
      <c r="C56" s="5"/>
      <c r="D56" s="6"/>
      <c r="E56" s="6"/>
      <c r="F56" s="35" t="s">
        <v>5</v>
      </c>
      <c r="G56" s="35" t="s">
        <v>73</v>
      </c>
      <c r="H56" s="36">
        <v>6</v>
      </c>
      <c r="I56" s="96" t="s">
        <v>28</v>
      </c>
      <c r="J56" s="96" t="s">
        <v>28</v>
      </c>
      <c r="K56" s="39" t="s">
        <v>29</v>
      </c>
      <c r="L56" s="40"/>
      <c r="M56" s="40"/>
      <c r="N56" s="40"/>
      <c r="O56" s="40"/>
      <c r="P56" s="40"/>
      <c r="Q56" s="40"/>
      <c r="R56" s="40"/>
      <c r="S56" s="40"/>
      <c r="T56" s="138"/>
      <c r="U56" s="132"/>
      <c r="V56" s="107"/>
      <c r="W56" s="37"/>
      <c r="X56" s="37"/>
      <c r="Y56" s="37"/>
      <c r="Z56" s="37"/>
      <c r="AA56" s="37"/>
      <c r="AB56" s="37"/>
      <c r="AC56" s="37"/>
      <c r="AD56" s="37"/>
      <c r="AE56" s="37"/>
      <c r="AF56" s="123"/>
      <c r="AG56" s="107"/>
      <c r="AH56" s="37"/>
      <c r="AI56" s="37"/>
      <c r="AJ56" s="37"/>
      <c r="AK56" s="37"/>
      <c r="AL56" s="37"/>
      <c r="AM56" s="37"/>
      <c r="AN56" s="37"/>
      <c r="AO56" s="37"/>
      <c r="AP56" s="37"/>
      <c r="AQ56" s="123"/>
      <c r="AR56" s="107"/>
    </row>
    <row r="57" spans="2:45" s="28" customFormat="1" ht="15.75" thickBot="1" x14ac:dyDescent="0.3">
      <c r="B57" s="27"/>
      <c r="C57" s="8"/>
      <c r="D57" s="8"/>
      <c r="E57" s="8"/>
      <c r="F57" s="44"/>
      <c r="G57" s="44"/>
      <c r="H57" s="42"/>
      <c r="I57" s="98"/>
      <c r="J57" s="98"/>
      <c r="K57" s="45"/>
      <c r="L57" s="44"/>
      <c r="M57" s="44"/>
      <c r="N57" s="44"/>
      <c r="O57" s="44"/>
      <c r="P57" s="44"/>
      <c r="Q57" s="44"/>
      <c r="R57" s="44"/>
      <c r="S57" s="44"/>
      <c r="T57" s="140"/>
      <c r="U57" s="133"/>
      <c r="V57" s="110"/>
      <c r="W57" s="44"/>
      <c r="X57" s="44"/>
      <c r="Y57" s="44"/>
      <c r="Z57" s="44"/>
      <c r="AA57" s="44"/>
      <c r="AB57" s="44"/>
      <c r="AC57" s="44"/>
      <c r="AD57" s="44"/>
      <c r="AE57" s="44"/>
      <c r="AF57" s="124"/>
      <c r="AG57" s="110"/>
      <c r="AH57" s="44"/>
      <c r="AI57" s="44"/>
      <c r="AJ57" s="44"/>
      <c r="AK57" s="44"/>
      <c r="AL57" s="44"/>
      <c r="AM57" s="44"/>
      <c r="AN57" s="44"/>
      <c r="AO57" s="44"/>
      <c r="AP57" s="44"/>
      <c r="AQ57" s="124"/>
      <c r="AR57" s="110"/>
      <c r="AS57" s="26"/>
    </row>
    <row r="58" spans="2:45" x14ac:dyDescent="0.25">
      <c r="B58" s="16"/>
      <c r="C58" s="5" t="s">
        <v>15</v>
      </c>
      <c r="D58" s="6"/>
      <c r="E58" s="6"/>
      <c r="F58" s="35" t="s">
        <v>1</v>
      </c>
      <c r="G58" s="35" t="s">
        <v>73</v>
      </c>
      <c r="H58" s="36">
        <v>1</v>
      </c>
      <c r="I58" s="97">
        <f t="shared" ref="I58:J59" si="9">U58+AF58+AQ58</f>
        <v>0.49845201238390091</v>
      </c>
      <c r="J58" s="97">
        <f t="shared" si="9"/>
        <v>0.62538699690402477</v>
      </c>
      <c r="K58" s="38">
        <v>323</v>
      </c>
      <c r="L58" s="21"/>
      <c r="M58" s="37"/>
      <c r="N58" s="37"/>
      <c r="O58" s="37"/>
      <c r="P58" s="37"/>
      <c r="Q58" s="37">
        <v>93</v>
      </c>
      <c r="R58" s="37">
        <v>67</v>
      </c>
      <c r="S58" s="37">
        <v>37</v>
      </c>
      <c r="T58" s="141">
        <v>4</v>
      </c>
      <c r="U58" s="131">
        <f>(Q58+R58)/K58</f>
        <v>0.49535603715170279</v>
      </c>
      <c r="V58" s="97">
        <f>(Q58+T58+R58+S58)/K58</f>
        <v>0.62229102167182659</v>
      </c>
      <c r="W58" s="37"/>
      <c r="X58" s="37"/>
      <c r="Y58" s="37"/>
      <c r="Z58" s="37"/>
      <c r="AA58" s="37"/>
      <c r="AB58" s="37">
        <v>0</v>
      </c>
      <c r="AC58" s="37">
        <v>1</v>
      </c>
      <c r="AD58" s="37">
        <v>0</v>
      </c>
      <c r="AE58" s="37">
        <v>0</v>
      </c>
      <c r="AF58" s="121">
        <f>(AB58+AC58)/K58</f>
        <v>3.0959752321981426E-3</v>
      </c>
      <c r="AG58" s="111">
        <f>(AB58+AE58+AC58+AD58)/K58</f>
        <v>3.0959752321981426E-3</v>
      </c>
      <c r="AH58" s="37"/>
      <c r="AI58" s="37"/>
      <c r="AJ58" s="37"/>
      <c r="AK58" s="37"/>
      <c r="AL58" s="37"/>
      <c r="AM58" s="37">
        <v>0</v>
      </c>
      <c r="AN58" s="37">
        <v>0</v>
      </c>
      <c r="AO58" s="37">
        <v>0</v>
      </c>
      <c r="AP58" s="37">
        <v>0</v>
      </c>
      <c r="AQ58" s="117">
        <f>(AM58+AN58)/K58</f>
        <v>0</v>
      </c>
      <c r="AR58" s="97">
        <f>(AM58+AP58+AN58+AO58)/K58</f>
        <v>0</v>
      </c>
    </row>
    <row r="59" spans="2:45" x14ac:dyDescent="0.25">
      <c r="B59" s="16"/>
      <c r="C59" s="5"/>
      <c r="D59" s="6"/>
      <c r="E59" s="6"/>
      <c r="F59" s="35" t="s">
        <v>32</v>
      </c>
      <c r="G59" s="35" t="s">
        <v>73</v>
      </c>
      <c r="H59" s="36">
        <v>2</v>
      </c>
      <c r="I59" s="97">
        <f t="shared" si="9"/>
        <v>0.75268817204301075</v>
      </c>
      <c r="J59" s="97">
        <f t="shared" si="9"/>
        <v>0.77419354838709675</v>
      </c>
      <c r="K59" s="38">
        <v>93</v>
      </c>
      <c r="L59" s="21"/>
      <c r="M59" s="37"/>
      <c r="N59" s="37"/>
      <c r="O59" s="37"/>
      <c r="P59" s="37">
        <v>19</v>
      </c>
      <c r="Q59" s="37">
        <v>43</v>
      </c>
      <c r="R59" s="37">
        <v>5</v>
      </c>
      <c r="S59" s="37">
        <v>0</v>
      </c>
      <c r="T59" s="141">
        <v>0</v>
      </c>
      <c r="U59" s="131">
        <f>(Q59+P59+R59)/K59</f>
        <v>0.72043010752688175</v>
      </c>
      <c r="V59" s="97">
        <f>(P59+Q59+T59+R59+S59)/K59</f>
        <v>0.72043010752688175</v>
      </c>
      <c r="W59" s="37"/>
      <c r="X59" s="37"/>
      <c r="Y59" s="37"/>
      <c r="Z59" s="37"/>
      <c r="AA59" s="37">
        <v>0</v>
      </c>
      <c r="AB59" s="37">
        <v>0</v>
      </c>
      <c r="AC59" s="37">
        <v>0</v>
      </c>
      <c r="AD59" s="37">
        <v>1</v>
      </c>
      <c r="AE59" s="37">
        <v>0</v>
      </c>
      <c r="AF59" s="117">
        <f>(AB59+AA59+AC59)/K59</f>
        <v>0</v>
      </c>
      <c r="AG59" s="97">
        <f>(AA59+AB59+AE59+AC59+AD59)/K59</f>
        <v>1.0752688172043012E-2</v>
      </c>
      <c r="AH59" s="37"/>
      <c r="AI59" s="37"/>
      <c r="AJ59" s="37"/>
      <c r="AK59" s="37"/>
      <c r="AL59" s="37">
        <v>3</v>
      </c>
      <c r="AM59" s="37">
        <v>0</v>
      </c>
      <c r="AN59" s="37">
        <v>0</v>
      </c>
      <c r="AO59" s="37">
        <v>1</v>
      </c>
      <c r="AP59" s="37">
        <v>0</v>
      </c>
      <c r="AQ59" s="117">
        <f>(AM59+AL59+AN59)/K59</f>
        <v>3.2258064516129031E-2</v>
      </c>
      <c r="AR59" s="97">
        <f>(AL59+AM59+AP59+AN59+AO59)/K59</f>
        <v>4.3010752688172046E-2</v>
      </c>
    </row>
    <row r="60" spans="2:45" x14ac:dyDescent="0.25">
      <c r="B60" s="16"/>
      <c r="C60" s="5"/>
      <c r="D60" s="6"/>
      <c r="E60" s="6"/>
      <c r="F60" s="35" t="s">
        <v>2</v>
      </c>
      <c r="G60" s="35" t="s">
        <v>73</v>
      </c>
      <c r="H60" s="36">
        <v>4</v>
      </c>
      <c r="I60" s="96" t="s">
        <v>28</v>
      </c>
      <c r="J60" s="96" t="s">
        <v>28</v>
      </c>
      <c r="K60" s="39" t="s">
        <v>29</v>
      </c>
      <c r="L60" s="40"/>
      <c r="M60" s="40"/>
      <c r="N60" s="40"/>
      <c r="O60" s="40"/>
      <c r="P60" s="40"/>
      <c r="Q60" s="40"/>
      <c r="R60" s="40"/>
      <c r="S60" s="40"/>
      <c r="T60" s="138"/>
      <c r="U60" s="132"/>
      <c r="V60" s="107"/>
      <c r="W60" s="37"/>
      <c r="X60" s="37"/>
      <c r="Y60" s="37"/>
      <c r="Z60" s="37"/>
      <c r="AA60" s="37"/>
      <c r="AB60" s="37"/>
      <c r="AC60" s="37"/>
      <c r="AD60" s="37"/>
      <c r="AE60" s="37"/>
      <c r="AF60" s="123"/>
      <c r="AG60" s="107"/>
      <c r="AH60" s="37"/>
      <c r="AI60" s="37"/>
      <c r="AJ60" s="37"/>
      <c r="AK60" s="37"/>
      <c r="AL60" s="37"/>
      <c r="AM60" s="37"/>
      <c r="AN60" s="37"/>
      <c r="AO60" s="37"/>
      <c r="AP60" s="37"/>
      <c r="AQ60" s="123"/>
      <c r="AR60" s="107"/>
    </row>
    <row r="61" spans="2:45" x14ac:dyDescent="0.25">
      <c r="B61" s="16"/>
      <c r="C61" s="5"/>
      <c r="D61" s="6"/>
      <c r="E61" s="6"/>
      <c r="F61" s="35" t="s">
        <v>4</v>
      </c>
      <c r="G61" s="35" t="s">
        <v>73</v>
      </c>
      <c r="H61" s="36">
        <v>3</v>
      </c>
      <c r="I61" s="96" t="s">
        <v>28</v>
      </c>
      <c r="J61" s="96" t="s">
        <v>28</v>
      </c>
      <c r="K61" s="39" t="s">
        <v>29</v>
      </c>
      <c r="L61" s="40"/>
      <c r="M61" s="40"/>
      <c r="N61" s="40"/>
      <c r="O61" s="40"/>
      <c r="P61" s="40"/>
      <c r="Q61" s="40"/>
      <c r="R61" s="40"/>
      <c r="S61" s="40"/>
      <c r="T61" s="138"/>
      <c r="U61" s="132"/>
      <c r="V61" s="107"/>
      <c r="W61" s="37"/>
      <c r="X61" s="37"/>
      <c r="Y61" s="37"/>
      <c r="Z61" s="37"/>
      <c r="AA61" s="37"/>
      <c r="AB61" s="37"/>
      <c r="AC61" s="37"/>
      <c r="AD61" s="37"/>
      <c r="AE61" s="37"/>
      <c r="AF61" s="123"/>
      <c r="AG61" s="107"/>
      <c r="AH61" s="37"/>
      <c r="AI61" s="37"/>
      <c r="AJ61" s="37"/>
      <c r="AK61" s="37"/>
      <c r="AL61" s="37"/>
      <c r="AM61" s="37"/>
      <c r="AN61" s="37"/>
      <c r="AO61" s="37"/>
      <c r="AP61" s="37"/>
      <c r="AQ61" s="123"/>
      <c r="AR61" s="107"/>
    </row>
    <row r="62" spans="2:45" x14ac:dyDescent="0.25">
      <c r="B62" s="16"/>
      <c r="C62" s="5"/>
      <c r="D62" s="6"/>
      <c r="E62" s="6"/>
      <c r="F62" s="35" t="s">
        <v>5</v>
      </c>
      <c r="G62" s="35" t="s">
        <v>73</v>
      </c>
      <c r="H62" s="36">
        <v>6</v>
      </c>
      <c r="I62" s="96" t="s">
        <v>28</v>
      </c>
      <c r="J62" s="96" t="s">
        <v>28</v>
      </c>
      <c r="K62" s="39" t="s">
        <v>29</v>
      </c>
      <c r="L62" s="40"/>
      <c r="M62" s="40"/>
      <c r="N62" s="40"/>
      <c r="O62" s="40"/>
      <c r="P62" s="40"/>
      <c r="Q62" s="40"/>
      <c r="R62" s="40"/>
      <c r="S62" s="40"/>
      <c r="T62" s="138"/>
      <c r="U62" s="132"/>
      <c r="V62" s="107"/>
      <c r="W62" s="37"/>
      <c r="X62" s="37"/>
      <c r="Y62" s="37"/>
      <c r="Z62" s="37"/>
      <c r="AA62" s="37"/>
      <c r="AB62" s="37"/>
      <c r="AC62" s="37"/>
      <c r="AD62" s="37"/>
      <c r="AE62" s="37"/>
      <c r="AF62" s="123"/>
      <c r="AG62" s="107"/>
      <c r="AH62" s="37"/>
      <c r="AI62" s="37"/>
      <c r="AJ62" s="37"/>
      <c r="AK62" s="37"/>
      <c r="AL62" s="37"/>
      <c r="AM62" s="37"/>
      <c r="AN62" s="37"/>
      <c r="AO62" s="37"/>
      <c r="AP62" s="37"/>
      <c r="AQ62" s="123"/>
      <c r="AR62" s="107"/>
    </row>
    <row r="63" spans="2:45" s="28" customFormat="1" ht="15.75" thickBot="1" x14ac:dyDescent="0.3">
      <c r="B63" s="27"/>
      <c r="C63" s="8"/>
      <c r="D63" s="8"/>
      <c r="E63" s="8"/>
      <c r="F63" s="44"/>
      <c r="G63" s="44"/>
      <c r="H63" s="42"/>
      <c r="I63" s="98"/>
      <c r="J63" s="98"/>
      <c r="K63" s="43"/>
      <c r="L63" s="44"/>
      <c r="M63" s="44"/>
      <c r="N63" s="44"/>
      <c r="O63" s="44"/>
      <c r="P63" s="44"/>
      <c r="Q63" s="44"/>
      <c r="R63" s="44"/>
      <c r="S63" s="44"/>
      <c r="T63" s="140"/>
      <c r="U63" s="133"/>
      <c r="V63" s="110"/>
      <c r="W63" s="44"/>
      <c r="X63" s="44"/>
      <c r="Y63" s="44"/>
      <c r="Z63" s="44"/>
      <c r="AA63" s="44"/>
      <c r="AB63" s="44"/>
      <c r="AC63" s="44"/>
      <c r="AD63" s="44"/>
      <c r="AE63" s="44"/>
      <c r="AF63" s="124"/>
      <c r="AG63" s="110"/>
      <c r="AH63" s="44"/>
      <c r="AI63" s="44"/>
      <c r="AJ63" s="44"/>
      <c r="AK63" s="44"/>
      <c r="AL63" s="44"/>
      <c r="AM63" s="44"/>
      <c r="AN63" s="44"/>
      <c r="AO63" s="44"/>
      <c r="AP63" s="44"/>
      <c r="AQ63" s="124"/>
      <c r="AR63" s="110"/>
      <c r="AS63" s="26"/>
    </row>
    <row r="64" spans="2:45"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141"/>
      <c r="U64" s="132"/>
      <c r="V64" s="107"/>
      <c r="W64" s="37"/>
      <c r="X64" s="37"/>
      <c r="Y64" s="37"/>
      <c r="Z64" s="37"/>
      <c r="AA64" s="37"/>
      <c r="AB64" s="37"/>
      <c r="AC64" s="37"/>
      <c r="AD64" s="37"/>
      <c r="AE64" s="37"/>
      <c r="AF64" s="123"/>
      <c r="AG64" s="107"/>
      <c r="AH64" s="37"/>
      <c r="AI64" s="37"/>
      <c r="AJ64" s="37"/>
      <c r="AK64" s="37"/>
      <c r="AL64" s="37"/>
      <c r="AM64" s="37"/>
      <c r="AN64" s="37"/>
      <c r="AO64" s="37"/>
      <c r="AP64" s="37"/>
      <c r="AQ64" s="123"/>
      <c r="AR64" s="107"/>
    </row>
    <row r="65" spans="2:45" x14ac:dyDescent="0.25">
      <c r="B65" s="16"/>
      <c r="C65" s="5"/>
      <c r="D65" s="6"/>
      <c r="E65" s="6"/>
      <c r="F65" s="35" t="s">
        <v>32</v>
      </c>
      <c r="G65" s="35" t="s">
        <v>73</v>
      </c>
      <c r="H65" s="36">
        <v>2</v>
      </c>
      <c r="I65" s="96" t="s">
        <v>28</v>
      </c>
      <c r="J65" s="96" t="s">
        <v>28</v>
      </c>
      <c r="K65" s="38" t="s">
        <v>29</v>
      </c>
      <c r="L65" s="37"/>
      <c r="M65" s="37"/>
      <c r="N65" s="37"/>
      <c r="O65" s="37"/>
      <c r="P65" s="37"/>
      <c r="Q65" s="37"/>
      <c r="R65" s="37"/>
      <c r="S65" s="37"/>
      <c r="T65" s="141"/>
      <c r="U65" s="132"/>
      <c r="V65" s="107"/>
      <c r="W65" s="37"/>
      <c r="X65" s="37"/>
      <c r="Y65" s="37"/>
      <c r="Z65" s="37"/>
      <c r="AA65" s="37"/>
      <c r="AB65" s="37"/>
      <c r="AC65" s="37"/>
      <c r="AD65" s="37"/>
      <c r="AE65" s="37"/>
      <c r="AF65" s="123"/>
      <c r="AG65" s="107"/>
      <c r="AH65" s="37"/>
      <c r="AI65" s="37"/>
      <c r="AJ65" s="37"/>
      <c r="AK65" s="37"/>
      <c r="AL65" s="37"/>
      <c r="AM65" s="37"/>
      <c r="AN65" s="37"/>
      <c r="AO65" s="37"/>
      <c r="AP65" s="37"/>
      <c r="AQ65" s="123"/>
      <c r="AR65" s="107"/>
    </row>
    <row r="66" spans="2:45" x14ac:dyDescent="0.25">
      <c r="B66" s="16"/>
      <c r="C66" s="5"/>
      <c r="D66" s="6"/>
      <c r="E66" s="6"/>
      <c r="F66" s="35" t="s">
        <v>2</v>
      </c>
      <c r="G66" s="35" t="s">
        <v>73</v>
      </c>
      <c r="H66" s="36">
        <v>4</v>
      </c>
      <c r="I66" s="97">
        <f t="shared" ref="I66" si="10">U66+AF66+AQ66</f>
        <v>0.59215686274509816</v>
      </c>
      <c r="J66" s="97">
        <f>V66+AG66+AR66</f>
        <v>0.66274509803921566</v>
      </c>
      <c r="K66" s="147">
        <v>255</v>
      </c>
      <c r="L66" s="21"/>
      <c r="M66" s="37"/>
      <c r="N66" s="6">
        <v>1</v>
      </c>
      <c r="O66" s="6">
        <v>12</v>
      </c>
      <c r="P66" s="6">
        <v>24</v>
      </c>
      <c r="Q66" s="6">
        <v>59</v>
      </c>
      <c r="R66" s="6">
        <v>30</v>
      </c>
      <c r="S66" s="6">
        <v>5</v>
      </c>
      <c r="T66" s="142">
        <v>2</v>
      </c>
      <c r="U66" s="131">
        <f>(N66+O66+P66+Q66+R66)/K66</f>
        <v>0.49411764705882355</v>
      </c>
      <c r="V66" s="97">
        <f>(O66+P66+Q66+R66+S66+N66+T66)/K66</f>
        <v>0.52156862745098043</v>
      </c>
      <c r="W66" s="37"/>
      <c r="X66" s="37"/>
      <c r="Y66" s="6">
        <v>0</v>
      </c>
      <c r="Z66" s="6">
        <v>0</v>
      </c>
      <c r="AA66" s="6">
        <v>1</v>
      </c>
      <c r="AB66" s="6">
        <v>1</v>
      </c>
      <c r="AC66" s="6">
        <v>11</v>
      </c>
      <c r="AD66" s="6">
        <v>3</v>
      </c>
      <c r="AE66" s="6">
        <v>3</v>
      </c>
      <c r="AF66" s="117">
        <f>(Y66+Z66+AA66+AB66+AC66)/K66</f>
        <v>5.0980392156862744E-2</v>
      </c>
      <c r="AG66" s="97">
        <f>(Z66+AA66+AB66+AC66+AD66+Y66+AE66)/K66</f>
        <v>7.4509803921568626E-2</v>
      </c>
      <c r="AH66" s="37"/>
      <c r="AI66" s="37"/>
      <c r="AJ66" s="6">
        <v>0</v>
      </c>
      <c r="AK66" s="6">
        <v>1</v>
      </c>
      <c r="AL66" s="6">
        <v>3</v>
      </c>
      <c r="AM66" s="6">
        <v>5</v>
      </c>
      <c r="AN66" s="6">
        <v>3</v>
      </c>
      <c r="AO66" s="6">
        <v>0</v>
      </c>
      <c r="AP66" s="6">
        <v>5</v>
      </c>
      <c r="AQ66" s="117">
        <f>(AJ66+AK66+AL66+AM66+AN66)/K66</f>
        <v>4.7058823529411764E-2</v>
      </c>
      <c r="AR66" s="97">
        <f>(AK66+AL66+AM66+AN66+AO66+AJ66+AP66)/K66</f>
        <v>6.6666666666666666E-2</v>
      </c>
    </row>
    <row r="67" spans="2:45" x14ac:dyDescent="0.25">
      <c r="B67" s="16"/>
      <c r="C67" s="5"/>
      <c r="D67" s="6"/>
      <c r="E67" s="6"/>
      <c r="F67" s="35" t="s">
        <v>4</v>
      </c>
      <c r="G67" s="35" t="s">
        <v>73</v>
      </c>
      <c r="H67" s="36">
        <v>3</v>
      </c>
      <c r="I67" s="96" t="s">
        <v>28</v>
      </c>
      <c r="J67" s="96" t="s">
        <v>28</v>
      </c>
      <c r="K67" s="39" t="s">
        <v>29</v>
      </c>
      <c r="L67" s="40"/>
      <c r="M67" s="40"/>
      <c r="N67" s="40"/>
      <c r="O67" s="40"/>
      <c r="P67" s="40"/>
      <c r="Q67" s="40"/>
      <c r="R67" s="40"/>
      <c r="S67" s="40"/>
      <c r="T67" s="138"/>
      <c r="U67" s="132"/>
      <c r="V67" s="107"/>
      <c r="W67" s="37"/>
      <c r="X67" s="37"/>
      <c r="Y67" s="37"/>
      <c r="Z67" s="37"/>
      <c r="AA67" s="37"/>
      <c r="AB67" s="37"/>
      <c r="AC67" s="37"/>
      <c r="AD67" s="37"/>
      <c r="AE67" s="37"/>
      <c r="AF67" s="123"/>
      <c r="AG67" s="107"/>
      <c r="AH67" s="37"/>
      <c r="AI67" s="37"/>
      <c r="AJ67" s="37"/>
      <c r="AK67" s="37"/>
      <c r="AL67" s="37"/>
      <c r="AM67" s="37"/>
      <c r="AN67" s="37"/>
      <c r="AO67" s="37"/>
      <c r="AP67" s="37"/>
      <c r="AQ67" s="123"/>
      <c r="AR67" s="107"/>
    </row>
    <row r="68" spans="2:45" x14ac:dyDescent="0.25">
      <c r="B68" s="16"/>
      <c r="C68" s="5"/>
      <c r="D68" s="6"/>
      <c r="E68" s="6"/>
      <c r="F68" s="35" t="s">
        <v>5</v>
      </c>
      <c r="G68" s="35" t="s">
        <v>73</v>
      </c>
      <c r="H68" s="36">
        <v>6</v>
      </c>
      <c r="I68" s="96" t="s">
        <v>28</v>
      </c>
      <c r="J68" s="96" t="s">
        <v>28</v>
      </c>
      <c r="K68" s="39" t="s">
        <v>29</v>
      </c>
      <c r="L68" s="40"/>
      <c r="M68" s="40"/>
      <c r="N68" s="40"/>
      <c r="O68" s="40"/>
      <c r="P68" s="40"/>
      <c r="Q68" s="40"/>
      <c r="R68" s="40"/>
      <c r="S68" s="40"/>
      <c r="T68" s="138"/>
      <c r="U68" s="132"/>
      <c r="V68" s="107"/>
      <c r="W68" s="37"/>
      <c r="X68" s="37"/>
      <c r="Y68" s="37"/>
      <c r="Z68" s="37"/>
      <c r="AA68" s="37"/>
      <c r="AB68" s="37"/>
      <c r="AC68" s="37"/>
      <c r="AD68" s="37"/>
      <c r="AE68" s="37"/>
      <c r="AF68" s="123"/>
      <c r="AG68" s="107"/>
      <c r="AH68" s="37"/>
      <c r="AI68" s="37"/>
      <c r="AJ68" s="37"/>
      <c r="AK68" s="37"/>
      <c r="AL68" s="37"/>
      <c r="AM68" s="37"/>
      <c r="AN68" s="37"/>
      <c r="AO68" s="37"/>
      <c r="AP68" s="37"/>
      <c r="AQ68" s="123"/>
      <c r="AR68" s="107"/>
    </row>
    <row r="69" spans="2:45" s="10" customFormat="1" ht="15.75" thickBot="1" x14ac:dyDescent="0.3">
      <c r="B69" s="15"/>
      <c r="C69" s="8"/>
      <c r="D69" s="9"/>
      <c r="E69" s="9"/>
      <c r="F69" s="44"/>
      <c r="G69" s="44"/>
      <c r="H69" s="42"/>
      <c r="I69" s="98"/>
      <c r="J69" s="98"/>
      <c r="K69" s="43"/>
      <c r="L69" s="44"/>
      <c r="M69" s="44"/>
      <c r="N69" s="44"/>
      <c r="O69" s="44"/>
      <c r="P69" s="44"/>
      <c r="Q69" s="44"/>
      <c r="R69" s="44"/>
      <c r="S69" s="44"/>
      <c r="T69" s="140"/>
      <c r="U69" s="133"/>
      <c r="V69" s="110"/>
      <c r="W69" s="44"/>
      <c r="X69" s="44"/>
      <c r="Y69" s="44"/>
      <c r="Z69" s="44"/>
      <c r="AA69" s="44"/>
      <c r="AB69" s="44"/>
      <c r="AC69" s="44"/>
      <c r="AD69" s="44"/>
      <c r="AE69" s="44"/>
      <c r="AF69" s="124"/>
      <c r="AG69" s="110"/>
      <c r="AH69" s="44"/>
      <c r="AI69" s="44"/>
      <c r="AJ69" s="44"/>
      <c r="AK69" s="44"/>
      <c r="AL69" s="44"/>
      <c r="AM69" s="44"/>
      <c r="AN69" s="44"/>
      <c r="AO69" s="44"/>
      <c r="AP69" s="44"/>
      <c r="AQ69" s="124"/>
      <c r="AR69" s="110"/>
      <c r="AS69" s="17"/>
    </row>
    <row r="70" spans="2:45" x14ac:dyDescent="0.25">
      <c r="B70" s="16"/>
      <c r="C70" s="5" t="s">
        <v>16</v>
      </c>
      <c r="D70" s="6"/>
      <c r="E70" s="6"/>
      <c r="F70" s="35" t="s">
        <v>1</v>
      </c>
      <c r="G70" s="35" t="s">
        <v>73</v>
      </c>
      <c r="H70" s="36">
        <v>1</v>
      </c>
      <c r="I70" s="97">
        <f t="shared" ref="I70:J72" si="11">U70+AF70+AQ70</f>
        <v>0.81385281385281383</v>
      </c>
      <c r="J70" s="97">
        <f t="shared" si="11"/>
        <v>0.84632034632034636</v>
      </c>
      <c r="K70" s="38">
        <v>462</v>
      </c>
      <c r="L70" s="21"/>
      <c r="M70" s="37"/>
      <c r="N70" s="37"/>
      <c r="O70" s="37"/>
      <c r="P70" s="37"/>
      <c r="Q70" s="37">
        <v>301</v>
      </c>
      <c r="R70" s="37">
        <v>70</v>
      </c>
      <c r="S70" s="37">
        <v>9</v>
      </c>
      <c r="T70" s="141">
        <v>0</v>
      </c>
      <c r="U70" s="131">
        <f>(Q70+R70)/K70</f>
        <v>0.80303030303030298</v>
      </c>
      <c r="V70" s="97">
        <f>(Q70+T70+R70+S70)/K70</f>
        <v>0.82251082251082253</v>
      </c>
      <c r="W70" s="37"/>
      <c r="X70" s="37"/>
      <c r="Y70" s="37"/>
      <c r="Z70" s="37"/>
      <c r="AA70" s="37"/>
      <c r="AB70" s="37">
        <v>0</v>
      </c>
      <c r="AC70" s="37">
        <v>1</v>
      </c>
      <c r="AD70" s="37">
        <v>0</v>
      </c>
      <c r="AE70" s="37">
        <v>0</v>
      </c>
      <c r="AF70" s="117">
        <f>(AB70+AC70)/K70</f>
        <v>2.1645021645021645E-3</v>
      </c>
      <c r="AG70" s="97">
        <f>(AB70+AE70+AC70+AD70)/K70</f>
        <v>2.1645021645021645E-3</v>
      </c>
      <c r="AH70" s="37"/>
      <c r="AI70" s="37"/>
      <c r="AJ70" s="37"/>
      <c r="AK70" s="37"/>
      <c r="AL70" s="37"/>
      <c r="AM70" s="37">
        <v>0</v>
      </c>
      <c r="AN70" s="37">
        <v>4</v>
      </c>
      <c r="AO70" s="37">
        <v>3</v>
      </c>
      <c r="AP70" s="37">
        <v>3</v>
      </c>
      <c r="AQ70" s="117">
        <f>(AM70+AN70)/K70</f>
        <v>8.658008658008658E-3</v>
      </c>
      <c r="AR70" s="97">
        <f>(AM70+AP70+AN70+AO70)/K70</f>
        <v>2.1645021645021644E-2</v>
      </c>
    </row>
    <row r="71" spans="2:45" x14ac:dyDescent="0.25">
      <c r="B71" s="16"/>
      <c r="C71" s="5"/>
      <c r="D71" s="6"/>
      <c r="E71" s="6"/>
      <c r="F71" s="35" t="s">
        <v>32</v>
      </c>
      <c r="G71" s="35" t="s">
        <v>73</v>
      </c>
      <c r="H71" s="36">
        <v>2</v>
      </c>
      <c r="I71" s="97">
        <f t="shared" si="11"/>
        <v>0.7495987158908507</v>
      </c>
      <c r="J71" s="97">
        <f t="shared" si="11"/>
        <v>0.79614767255216701</v>
      </c>
      <c r="K71" s="38">
        <v>623</v>
      </c>
      <c r="L71" s="37"/>
      <c r="M71" s="37"/>
      <c r="N71" s="37"/>
      <c r="O71" s="37"/>
      <c r="P71" s="37">
        <v>42</v>
      </c>
      <c r="Q71" s="37">
        <v>337</v>
      </c>
      <c r="R71" s="37">
        <v>68</v>
      </c>
      <c r="S71" s="37">
        <v>9</v>
      </c>
      <c r="T71" s="141">
        <v>9</v>
      </c>
      <c r="U71" s="131">
        <f>(Q71+P71+R71)/K71</f>
        <v>0.7174959871589085</v>
      </c>
      <c r="V71" s="97">
        <f>(P71+Q71+T71+R71+S71)/K71</f>
        <v>0.7463884430176565</v>
      </c>
      <c r="W71" s="37"/>
      <c r="X71" s="37"/>
      <c r="Y71" s="37"/>
      <c r="Z71" s="37"/>
      <c r="AA71" s="37">
        <v>0</v>
      </c>
      <c r="AB71" s="37">
        <v>0</v>
      </c>
      <c r="AC71" s="37">
        <v>3</v>
      </c>
      <c r="AD71" s="37">
        <v>3</v>
      </c>
      <c r="AE71" s="37">
        <v>2</v>
      </c>
      <c r="AF71" s="117">
        <f>(AB71+AA71+AC71)/K71</f>
        <v>4.815409309791332E-3</v>
      </c>
      <c r="AG71" s="97">
        <f>(AA71+AB71+AE71+AC71+AD71)/K71</f>
        <v>1.2841091492776886E-2</v>
      </c>
      <c r="AH71" s="37"/>
      <c r="AI71" s="37"/>
      <c r="AJ71" s="37"/>
      <c r="AK71" s="37"/>
      <c r="AL71" s="37">
        <v>1</v>
      </c>
      <c r="AM71" s="37">
        <v>11</v>
      </c>
      <c r="AN71" s="37">
        <v>5</v>
      </c>
      <c r="AO71" s="37">
        <v>2</v>
      </c>
      <c r="AP71" s="37">
        <v>4</v>
      </c>
      <c r="AQ71" s="117">
        <f>(AM71+AL71+AN71)/K71</f>
        <v>2.7287319422150885E-2</v>
      </c>
      <c r="AR71" s="97">
        <f>(AL71+AM71+AP71+AN71+AO71)/K71</f>
        <v>3.691813804173355E-2</v>
      </c>
    </row>
    <row r="72" spans="2:45" x14ac:dyDescent="0.25">
      <c r="B72" s="16"/>
      <c r="C72" s="5"/>
      <c r="D72" s="6"/>
      <c r="E72" s="6"/>
      <c r="F72" s="35" t="s">
        <v>2</v>
      </c>
      <c r="G72" s="35" t="s">
        <v>73</v>
      </c>
      <c r="H72" s="36">
        <v>4</v>
      </c>
      <c r="I72" s="97">
        <f t="shared" si="11"/>
        <v>0.84</v>
      </c>
      <c r="J72" s="97">
        <f>V72+AG72+AR72</f>
        <v>0.91999999999999993</v>
      </c>
      <c r="K72" s="147">
        <v>25</v>
      </c>
      <c r="L72" s="21"/>
      <c r="M72" s="37"/>
      <c r="N72" s="6">
        <v>0</v>
      </c>
      <c r="O72" s="6">
        <v>19</v>
      </c>
      <c r="P72" s="6">
        <v>0</v>
      </c>
      <c r="Q72" s="6">
        <v>2</v>
      </c>
      <c r="R72" s="6">
        <v>0</v>
      </c>
      <c r="S72" s="6">
        <v>0</v>
      </c>
      <c r="T72" s="142">
        <v>0</v>
      </c>
      <c r="U72" s="131">
        <f>(N72+O72+P72+Q72+R72)/K72</f>
        <v>0.84</v>
      </c>
      <c r="V72" s="97">
        <f>(O72+P72+Q72+R72+S72+N72+T72)/K72</f>
        <v>0.84</v>
      </c>
      <c r="W72" s="37"/>
      <c r="X72" s="37"/>
      <c r="Y72" s="37">
        <v>0</v>
      </c>
      <c r="Z72" s="37">
        <v>0</v>
      </c>
      <c r="AA72" s="37">
        <v>0</v>
      </c>
      <c r="AB72" s="37">
        <v>0</v>
      </c>
      <c r="AC72" s="37">
        <v>0</v>
      </c>
      <c r="AD72" s="37">
        <v>0</v>
      </c>
      <c r="AE72" s="37">
        <v>0</v>
      </c>
      <c r="AF72" s="117">
        <f>(Y72+Z72+AA72+AB72+AC72)/K72</f>
        <v>0</v>
      </c>
      <c r="AG72" s="97">
        <f>(Z72+AA72+AB72+AC72+AD72+Y72+AE72)/K72</f>
        <v>0</v>
      </c>
      <c r="AH72" s="37"/>
      <c r="AI72" s="37"/>
      <c r="AJ72" s="6">
        <v>0</v>
      </c>
      <c r="AK72" s="6">
        <v>0</v>
      </c>
      <c r="AL72" s="6">
        <v>0</v>
      </c>
      <c r="AM72" s="6">
        <v>0</v>
      </c>
      <c r="AN72" s="6">
        <v>0</v>
      </c>
      <c r="AO72" s="6">
        <v>0</v>
      </c>
      <c r="AP72" s="6">
        <v>2</v>
      </c>
      <c r="AQ72" s="117">
        <f>(AJ72+AK72+AL72+AM72+AN72)/K72</f>
        <v>0</v>
      </c>
      <c r="AR72" s="97">
        <f>(AK72+AL72+AM72+AN72+AO72+AJ72+AP72)/K72</f>
        <v>0.08</v>
      </c>
    </row>
    <row r="73" spans="2:45" x14ac:dyDescent="0.25">
      <c r="B73" s="16"/>
      <c r="C73" s="5"/>
      <c r="D73" s="6"/>
      <c r="E73" s="6"/>
      <c r="F73" s="35" t="s">
        <v>4</v>
      </c>
      <c r="G73" s="35" t="s">
        <v>73</v>
      </c>
      <c r="H73" s="36">
        <v>3</v>
      </c>
      <c r="I73" s="96" t="s">
        <v>28</v>
      </c>
      <c r="J73" s="96" t="s">
        <v>28</v>
      </c>
      <c r="K73" s="39" t="s">
        <v>29</v>
      </c>
      <c r="L73" s="40"/>
      <c r="M73" s="40"/>
      <c r="N73" s="40"/>
      <c r="O73" s="40"/>
      <c r="P73" s="40"/>
      <c r="Q73" s="40"/>
      <c r="R73" s="40"/>
      <c r="S73" s="40"/>
      <c r="T73" s="138"/>
      <c r="U73" s="132"/>
      <c r="V73" s="107"/>
      <c r="W73" s="37"/>
      <c r="X73" s="37"/>
      <c r="Y73" s="37"/>
      <c r="Z73" s="37"/>
      <c r="AA73" s="37"/>
      <c r="AB73" s="37"/>
      <c r="AC73" s="37"/>
      <c r="AD73" s="37"/>
      <c r="AE73" s="37"/>
      <c r="AF73" s="123"/>
      <c r="AG73" s="107"/>
      <c r="AH73" s="37"/>
      <c r="AI73" s="37"/>
      <c r="AJ73" s="37"/>
      <c r="AK73" s="37"/>
      <c r="AL73" s="37"/>
      <c r="AM73" s="37"/>
      <c r="AN73" s="37"/>
      <c r="AO73" s="37"/>
      <c r="AP73" s="37"/>
      <c r="AQ73" s="123"/>
      <c r="AR73" s="107"/>
    </row>
    <row r="74" spans="2:45" x14ac:dyDescent="0.25">
      <c r="B74" s="16"/>
      <c r="C74" s="5"/>
      <c r="D74" s="6"/>
      <c r="E74" s="6"/>
      <c r="F74" s="35" t="s">
        <v>5</v>
      </c>
      <c r="G74" s="35" t="s">
        <v>73</v>
      </c>
      <c r="H74" s="36">
        <v>6</v>
      </c>
      <c r="I74" s="96" t="s">
        <v>28</v>
      </c>
      <c r="J74" s="96" t="s">
        <v>28</v>
      </c>
      <c r="K74" s="39" t="s">
        <v>29</v>
      </c>
      <c r="L74" s="40"/>
      <c r="M74" s="40"/>
      <c r="N74" s="40"/>
      <c r="O74" s="40"/>
      <c r="P74" s="40"/>
      <c r="Q74" s="40"/>
      <c r="R74" s="40"/>
      <c r="S74" s="40"/>
      <c r="T74" s="138"/>
      <c r="U74" s="132"/>
      <c r="V74" s="107"/>
      <c r="W74" s="37"/>
      <c r="X74" s="37"/>
      <c r="Y74" s="37"/>
      <c r="Z74" s="37"/>
      <c r="AA74" s="37"/>
      <c r="AB74" s="37"/>
      <c r="AC74" s="37"/>
      <c r="AD74" s="37"/>
      <c r="AE74" s="37"/>
      <c r="AF74" s="123"/>
      <c r="AG74" s="107"/>
      <c r="AH74" s="37"/>
      <c r="AI74" s="37"/>
      <c r="AJ74" s="37"/>
      <c r="AK74" s="37"/>
      <c r="AL74" s="37"/>
      <c r="AM74" s="37"/>
      <c r="AN74" s="37"/>
      <c r="AO74" s="37"/>
      <c r="AP74" s="37"/>
      <c r="AQ74" s="123"/>
      <c r="AR74" s="107"/>
    </row>
    <row r="75" spans="2:45" s="28" customFormat="1" ht="15.75" thickBot="1" x14ac:dyDescent="0.3">
      <c r="B75" s="27"/>
      <c r="C75" s="8"/>
      <c r="D75" s="8"/>
      <c r="E75" s="8"/>
      <c r="F75" s="44"/>
      <c r="G75" s="44"/>
      <c r="H75" s="42"/>
      <c r="I75" s="98"/>
      <c r="J75" s="98"/>
      <c r="K75" s="43"/>
      <c r="L75" s="44"/>
      <c r="M75" s="44"/>
      <c r="N75" s="44"/>
      <c r="O75" s="44"/>
      <c r="P75" s="44"/>
      <c r="Q75" s="44"/>
      <c r="R75" s="44"/>
      <c r="S75" s="44"/>
      <c r="T75" s="140"/>
      <c r="U75" s="133"/>
      <c r="V75" s="110"/>
      <c r="W75" s="44"/>
      <c r="X75" s="44"/>
      <c r="Y75" s="44"/>
      <c r="Z75" s="44"/>
      <c r="AA75" s="44"/>
      <c r="AB75" s="44"/>
      <c r="AC75" s="44"/>
      <c r="AD75" s="44"/>
      <c r="AE75" s="44"/>
      <c r="AF75" s="124"/>
      <c r="AG75" s="110"/>
      <c r="AH75" s="44"/>
      <c r="AI75" s="44"/>
      <c r="AJ75" s="44"/>
      <c r="AK75" s="44"/>
      <c r="AL75" s="44"/>
      <c r="AM75" s="44"/>
      <c r="AN75" s="44"/>
      <c r="AO75" s="44"/>
      <c r="AP75" s="44"/>
      <c r="AQ75" s="124"/>
      <c r="AR75" s="110"/>
      <c r="AS75" s="26"/>
    </row>
    <row r="76" spans="2:45" x14ac:dyDescent="0.25">
      <c r="B76" s="16"/>
      <c r="C76" s="5" t="s">
        <v>17</v>
      </c>
      <c r="D76" s="6"/>
      <c r="E76" s="6"/>
      <c r="F76" s="35" t="s">
        <v>1</v>
      </c>
      <c r="G76" s="35" t="s">
        <v>73</v>
      </c>
      <c r="H76" s="36">
        <v>1</v>
      </c>
      <c r="I76" s="97">
        <f t="shared" ref="I76:J78" si="12">U76+AF76+AQ76</f>
        <v>0.53964194373401542</v>
      </c>
      <c r="J76" s="97">
        <f t="shared" si="12"/>
        <v>0.59335038363171355</v>
      </c>
      <c r="K76" s="38">
        <v>391</v>
      </c>
      <c r="L76" s="21"/>
      <c r="M76" s="37"/>
      <c r="N76" s="37"/>
      <c r="O76" s="37"/>
      <c r="P76" s="37"/>
      <c r="Q76" s="37">
        <v>162</v>
      </c>
      <c r="R76" s="37">
        <v>47</v>
      </c>
      <c r="S76" s="37">
        <v>13</v>
      </c>
      <c r="T76" s="141">
        <v>1</v>
      </c>
      <c r="U76" s="131">
        <f>(Q76+R76)/K76</f>
        <v>0.53452685421994883</v>
      </c>
      <c r="V76" s="97">
        <f>(Q76+T76+R76+S76)/K76</f>
        <v>0.57033248081841437</v>
      </c>
      <c r="W76" s="37"/>
      <c r="X76" s="37"/>
      <c r="Y76" s="37"/>
      <c r="Z76" s="37"/>
      <c r="AA76" s="37"/>
      <c r="AB76" s="37">
        <v>0</v>
      </c>
      <c r="AC76" s="37">
        <v>1</v>
      </c>
      <c r="AD76" s="37">
        <v>1</v>
      </c>
      <c r="AE76" s="37">
        <v>0</v>
      </c>
      <c r="AF76" s="117">
        <f>(AB76+AC76)/K76</f>
        <v>2.5575447570332483E-3</v>
      </c>
      <c r="AG76" s="97">
        <f>(AB76+AE76+AC76+AD76)/K76</f>
        <v>5.1150895140664966E-3</v>
      </c>
      <c r="AH76" s="37"/>
      <c r="AI76" s="37"/>
      <c r="AJ76" s="37"/>
      <c r="AK76" s="37"/>
      <c r="AL76" s="37"/>
      <c r="AM76" s="37">
        <v>0</v>
      </c>
      <c r="AN76" s="37">
        <v>1</v>
      </c>
      <c r="AO76" s="37">
        <v>3</v>
      </c>
      <c r="AP76" s="37">
        <v>3</v>
      </c>
      <c r="AQ76" s="117">
        <f>(AM76+AN76)/K76</f>
        <v>2.5575447570332483E-3</v>
      </c>
      <c r="AR76" s="97">
        <f>(AM76+AP76+AN76+AO76)/K76</f>
        <v>1.7902813299232736E-2</v>
      </c>
    </row>
    <row r="77" spans="2:45" x14ac:dyDescent="0.25">
      <c r="B77" s="16"/>
      <c r="C77" s="5"/>
      <c r="D77" s="6"/>
      <c r="E77" s="6"/>
      <c r="F77" s="35" t="s">
        <v>32</v>
      </c>
      <c r="G77" s="35" t="s">
        <v>73</v>
      </c>
      <c r="H77" s="36">
        <v>2</v>
      </c>
      <c r="I77" s="97">
        <f t="shared" si="12"/>
        <v>0.49626400996264014</v>
      </c>
      <c r="J77" s="97">
        <f t="shared" si="12"/>
        <v>0.60336239103362399</v>
      </c>
      <c r="K77" s="39">
        <v>1606</v>
      </c>
      <c r="L77" s="21"/>
      <c r="M77" s="37"/>
      <c r="N77" s="37"/>
      <c r="O77" s="37"/>
      <c r="P77" s="37">
        <v>7</v>
      </c>
      <c r="Q77" s="37">
        <v>478</v>
      </c>
      <c r="R77" s="37">
        <v>260</v>
      </c>
      <c r="S77" s="37">
        <v>70</v>
      </c>
      <c r="T77" s="141">
        <v>36</v>
      </c>
      <c r="U77" s="131">
        <f>(Q77+P77+R77)/K77</f>
        <v>0.46388542963885432</v>
      </c>
      <c r="V77" s="97">
        <f>(P77+Q77+T77+R77+S77)/K77</f>
        <v>0.52988792029887921</v>
      </c>
      <c r="W77" s="37"/>
      <c r="X77" s="37"/>
      <c r="Y77" s="37"/>
      <c r="Z77" s="37"/>
      <c r="AA77" s="37">
        <v>0</v>
      </c>
      <c r="AB77" s="37">
        <v>0</v>
      </c>
      <c r="AC77" s="37">
        <v>9</v>
      </c>
      <c r="AD77" s="37">
        <v>7</v>
      </c>
      <c r="AE77" s="37">
        <v>4</v>
      </c>
      <c r="AF77" s="117">
        <f>(AB77+AA77+AC77)/K77</f>
        <v>5.6039850560398504E-3</v>
      </c>
      <c r="AG77" s="97">
        <f>(AA77+AB77+AE77+AC77+AD77)/K77</f>
        <v>1.2453300124533001E-2</v>
      </c>
      <c r="AH77" s="37"/>
      <c r="AI77" s="37"/>
      <c r="AJ77" s="37"/>
      <c r="AK77" s="37"/>
      <c r="AL77" s="37">
        <v>6</v>
      </c>
      <c r="AM77" s="37">
        <v>21</v>
      </c>
      <c r="AN77" s="37">
        <v>16</v>
      </c>
      <c r="AO77" s="37">
        <v>15</v>
      </c>
      <c r="AP77" s="37">
        <v>40</v>
      </c>
      <c r="AQ77" s="117">
        <f>(AM77+AL77+AN77)/K77</f>
        <v>2.6774595267745952E-2</v>
      </c>
      <c r="AR77" s="97">
        <f>(AL77+AM77+AP77+AN77+AO77)/K77</f>
        <v>6.1021170610211707E-2</v>
      </c>
    </row>
    <row r="78" spans="2:45" x14ac:dyDescent="0.25">
      <c r="B78" s="16"/>
      <c r="C78" s="5"/>
      <c r="D78" s="6"/>
      <c r="E78" s="6"/>
      <c r="F78" s="35" t="s">
        <v>2</v>
      </c>
      <c r="G78" s="35" t="s">
        <v>73</v>
      </c>
      <c r="H78" s="36">
        <v>4</v>
      </c>
      <c r="I78" s="97">
        <f t="shared" si="12"/>
        <v>0.5</v>
      </c>
      <c r="J78" s="97">
        <f>V78+AG78+AR78</f>
        <v>0.58823529411764697</v>
      </c>
      <c r="K78" s="147">
        <v>68</v>
      </c>
      <c r="L78" s="21"/>
      <c r="M78" s="37"/>
      <c r="N78" s="6">
        <v>1</v>
      </c>
      <c r="O78" s="6">
        <v>15</v>
      </c>
      <c r="P78" s="6">
        <v>8</v>
      </c>
      <c r="Q78" s="6">
        <v>7</v>
      </c>
      <c r="R78" s="6">
        <v>0</v>
      </c>
      <c r="S78" s="6">
        <v>2</v>
      </c>
      <c r="T78" s="142">
        <v>4</v>
      </c>
      <c r="U78" s="131">
        <f>(N78+O78+P78+Q78+R78)/K78</f>
        <v>0.45588235294117646</v>
      </c>
      <c r="V78" s="97">
        <f>(O78+P78+Q78+R78+S78+N78+T78)/K78</f>
        <v>0.54411764705882348</v>
      </c>
      <c r="W78" s="37"/>
      <c r="X78" s="37"/>
      <c r="Y78" s="37">
        <v>0</v>
      </c>
      <c r="Z78" s="37">
        <v>0</v>
      </c>
      <c r="AA78" s="37">
        <v>0</v>
      </c>
      <c r="AB78" s="37">
        <v>0</v>
      </c>
      <c r="AC78" s="37">
        <v>0</v>
      </c>
      <c r="AD78" s="37">
        <v>0</v>
      </c>
      <c r="AE78" s="37">
        <v>0</v>
      </c>
      <c r="AF78" s="117">
        <f>(Y78+Z78+AA78+AB78+AC78)/K78</f>
        <v>0</v>
      </c>
      <c r="AG78" s="97">
        <f>(Z78+AA78+AB78+AC78+AD78+Y78+AE78)/K78</f>
        <v>0</v>
      </c>
      <c r="AH78" s="37"/>
      <c r="AI78" s="37"/>
      <c r="AJ78" s="6">
        <v>0</v>
      </c>
      <c r="AK78" s="6">
        <v>1</v>
      </c>
      <c r="AL78" s="6">
        <v>0</v>
      </c>
      <c r="AM78" s="6">
        <v>0</v>
      </c>
      <c r="AN78" s="6">
        <v>2</v>
      </c>
      <c r="AO78" s="6">
        <v>0</v>
      </c>
      <c r="AP78" s="6">
        <v>0</v>
      </c>
      <c r="AQ78" s="117">
        <f>(AJ78+AK78+AL78+AM78+AN78)/K78</f>
        <v>4.4117647058823532E-2</v>
      </c>
      <c r="AR78" s="97">
        <f>(AK78+AL78+AM78+AN78+AO78+AJ78+AP78)/K78</f>
        <v>4.4117647058823532E-2</v>
      </c>
    </row>
    <row r="79" spans="2:45" x14ac:dyDescent="0.25">
      <c r="B79" s="16"/>
      <c r="C79" s="5"/>
      <c r="D79" s="6"/>
      <c r="E79" s="6"/>
      <c r="F79" s="35" t="s">
        <v>4</v>
      </c>
      <c r="G79" s="35" t="s">
        <v>73</v>
      </c>
      <c r="H79" s="36">
        <v>3</v>
      </c>
      <c r="I79" s="96" t="s">
        <v>28</v>
      </c>
      <c r="J79" s="96" t="s">
        <v>28</v>
      </c>
      <c r="K79" s="39" t="s">
        <v>29</v>
      </c>
      <c r="L79" s="40"/>
      <c r="M79" s="40"/>
      <c r="N79" s="40"/>
      <c r="O79" s="40"/>
      <c r="P79" s="40"/>
      <c r="Q79" s="40"/>
      <c r="R79" s="40"/>
      <c r="S79" s="40"/>
      <c r="T79" s="138"/>
      <c r="U79" s="132"/>
      <c r="V79" s="107"/>
      <c r="W79" s="37"/>
      <c r="X79" s="37"/>
      <c r="Y79" s="37"/>
      <c r="Z79" s="37"/>
      <c r="AA79" s="37"/>
      <c r="AB79" s="37"/>
      <c r="AC79" s="37"/>
      <c r="AD79" s="37"/>
      <c r="AE79" s="37"/>
      <c r="AF79" s="123"/>
      <c r="AG79" s="107"/>
      <c r="AH79" s="37"/>
      <c r="AI79" s="37"/>
      <c r="AJ79" s="37"/>
      <c r="AK79" s="37"/>
      <c r="AL79" s="37"/>
      <c r="AM79" s="37"/>
      <c r="AN79" s="37"/>
      <c r="AO79" s="37"/>
      <c r="AP79" s="37"/>
      <c r="AQ79" s="123"/>
      <c r="AR79" s="107"/>
    </row>
    <row r="80" spans="2:45" x14ac:dyDescent="0.25">
      <c r="B80" s="16"/>
      <c r="C80" s="5"/>
      <c r="D80" s="6"/>
      <c r="E80" s="6"/>
      <c r="F80" s="35" t="s">
        <v>5</v>
      </c>
      <c r="G80" s="35" t="s">
        <v>73</v>
      </c>
      <c r="H80" s="36">
        <v>6</v>
      </c>
      <c r="I80" s="96" t="s">
        <v>28</v>
      </c>
      <c r="J80" s="96" t="s">
        <v>28</v>
      </c>
      <c r="K80" s="39" t="s">
        <v>29</v>
      </c>
      <c r="L80" s="40"/>
      <c r="M80" s="40"/>
      <c r="N80" s="40"/>
      <c r="O80" s="40"/>
      <c r="P80" s="40"/>
      <c r="Q80" s="40"/>
      <c r="R80" s="40"/>
      <c r="S80" s="40"/>
      <c r="T80" s="138"/>
      <c r="U80" s="132"/>
      <c r="V80" s="107"/>
      <c r="W80" s="37"/>
      <c r="X80" s="37"/>
      <c r="Y80" s="37"/>
      <c r="Z80" s="37"/>
      <c r="AA80" s="37"/>
      <c r="AB80" s="37"/>
      <c r="AC80" s="37"/>
      <c r="AD80" s="37"/>
      <c r="AE80" s="37"/>
      <c r="AF80" s="123"/>
      <c r="AG80" s="107"/>
      <c r="AH80" s="37"/>
      <c r="AI80" s="37"/>
      <c r="AJ80" s="37"/>
      <c r="AK80" s="37"/>
      <c r="AL80" s="37"/>
      <c r="AM80" s="37"/>
      <c r="AN80" s="37"/>
      <c r="AO80" s="37"/>
      <c r="AP80" s="37"/>
      <c r="AQ80" s="123"/>
      <c r="AR80" s="107"/>
    </row>
    <row r="81" spans="2:45" s="28" customFormat="1" ht="15.75" thickBot="1" x14ac:dyDescent="0.3">
      <c r="B81" s="27"/>
      <c r="C81" s="8"/>
      <c r="D81" s="8"/>
      <c r="E81" s="8"/>
      <c r="F81" s="44"/>
      <c r="G81" s="44"/>
      <c r="H81" s="42"/>
      <c r="I81" s="98"/>
      <c r="J81" s="98"/>
      <c r="K81" s="43"/>
      <c r="L81" s="44"/>
      <c r="M81" s="44"/>
      <c r="N81" s="44"/>
      <c r="O81" s="44"/>
      <c r="P81" s="44"/>
      <c r="Q81" s="44"/>
      <c r="R81" s="44"/>
      <c r="S81" s="44"/>
      <c r="T81" s="140"/>
      <c r="U81" s="133"/>
      <c r="V81" s="110"/>
      <c r="W81" s="44"/>
      <c r="X81" s="44"/>
      <c r="Y81" s="44"/>
      <c r="Z81" s="44"/>
      <c r="AA81" s="44"/>
      <c r="AB81" s="44"/>
      <c r="AC81" s="44"/>
      <c r="AD81" s="44"/>
      <c r="AE81" s="44"/>
      <c r="AF81" s="124"/>
      <c r="AG81" s="110"/>
      <c r="AH81" s="44"/>
      <c r="AI81" s="44"/>
      <c r="AJ81" s="44"/>
      <c r="AK81" s="44"/>
      <c r="AL81" s="44"/>
      <c r="AM81" s="44"/>
      <c r="AN81" s="44"/>
      <c r="AO81" s="44"/>
      <c r="AP81" s="44"/>
      <c r="AQ81" s="124"/>
      <c r="AR81" s="110"/>
      <c r="AS81" s="26"/>
    </row>
    <row r="82" spans="2:45" x14ac:dyDescent="0.25">
      <c r="B82" s="16"/>
      <c r="C82" s="5" t="s">
        <v>18</v>
      </c>
      <c r="D82" s="6"/>
      <c r="E82" s="6"/>
      <c r="F82" s="35" t="s">
        <v>1</v>
      </c>
      <c r="G82" s="35" t="s">
        <v>73</v>
      </c>
      <c r="H82" s="36">
        <v>1</v>
      </c>
      <c r="I82" s="97">
        <f t="shared" ref="I82:J84" si="13">U82+AF82+AQ82</f>
        <v>0.52554744525547448</v>
      </c>
      <c r="J82" s="97">
        <f t="shared" si="13"/>
        <v>0.63503649635036485</v>
      </c>
      <c r="K82" s="38">
        <v>137</v>
      </c>
      <c r="L82" s="21"/>
      <c r="M82" s="37"/>
      <c r="N82" s="37"/>
      <c r="O82" s="37"/>
      <c r="P82" s="37"/>
      <c r="Q82" s="37">
        <v>46</v>
      </c>
      <c r="R82" s="37">
        <v>23</v>
      </c>
      <c r="S82" s="37">
        <v>7</v>
      </c>
      <c r="T82" s="141">
        <v>2</v>
      </c>
      <c r="U82" s="131">
        <f>(Q82+R82)/K82</f>
        <v>0.5036496350364964</v>
      </c>
      <c r="V82" s="97">
        <f>(Q82+T82+R82+S82)/K82</f>
        <v>0.56934306569343063</v>
      </c>
      <c r="W82" s="37"/>
      <c r="X82" s="37"/>
      <c r="Y82" s="37"/>
      <c r="Z82" s="37"/>
      <c r="AA82" s="37"/>
      <c r="AB82" s="37">
        <v>1</v>
      </c>
      <c r="AC82" s="37">
        <v>1</v>
      </c>
      <c r="AD82" s="37">
        <v>0</v>
      </c>
      <c r="AE82" s="37">
        <v>3</v>
      </c>
      <c r="AF82" s="117">
        <f>(AB82+AC82)/K82</f>
        <v>1.4598540145985401E-2</v>
      </c>
      <c r="AG82" s="97">
        <f>(AB82+AE82+AC82+AD82)/K82</f>
        <v>3.6496350364963501E-2</v>
      </c>
      <c r="AH82" s="37"/>
      <c r="AI82" s="37"/>
      <c r="AJ82" s="37"/>
      <c r="AK82" s="37"/>
      <c r="AL82" s="37"/>
      <c r="AM82" s="37">
        <v>0</v>
      </c>
      <c r="AN82" s="37">
        <v>1</v>
      </c>
      <c r="AO82" s="37">
        <v>1</v>
      </c>
      <c r="AP82" s="37">
        <v>2</v>
      </c>
      <c r="AQ82" s="117">
        <f>(AM82+AN82)/K82</f>
        <v>7.2992700729927005E-3</v>
      </c>
      <c r="AR82" s="97">
        <f>(AM82+AP82+AN82+AO82)/K82</f>
        <v>2.9197080291970802E-2</v>
      </c>
    </row>
    <row r="83" spans="2:45" x14ac:dyDescent="0.25">
      <c r="B83" s="16"/>
      <c r="C83" s="5"/>
      <c r="D83" s="6"/>
      <c r="E83" s="6"/>
      <c r="F83" s="35" t="s">
        <v>32</v>
      </c>
      <c r="G83" s="35" t="s">
        <v>73</v>
      </c>
      <c r="H83" s="36">
        <v>2</v>
      </c>
      <c r="I83" s="97">
        <f t="shared" si="13"/>
        <v>0.65375854214122997</v>
      </c>
      <c r="J83" s="97">
        <f t="shared" si="13"/>
        <v>0.71981776765375849</v>
      </c>
      <c r="K83" s="38">
        <v>439</v>
      </c>
      <c r="L83" s="21"/>
      <c r="M83" s="37"/>
      <c r="N83" s="37"/>
      <c r="O83" s="37"/>
      <c r="P83" s="37">
        <v>24</v>
      </c>
      <c r="Q83" s="37">
        <v>174</v>
      </c>
      <c r="R83" s="37">
        <v>68</v>
      </c>
      <c r="S83" s="37">
        <v>15</v>
      </c>
      <c r="T83" s="141">
        <v>4</v>
      </c>
      <c r="U83" s="131">
        <f>(Q83+P83+R83)/K83</f>
        <v>0.60592255125284733</v>
      </c>
      <c r="V83" s="97">
        <f>(P83+Q83+T83+R83+S83)/K83</f>
        <v>0.64920273348519364</v>
      </c>
      <c r="W83" s="37"/>
      <c r="X83" s="37"/>
      <c r="Y83" s="37"/>
      <c r="Z83" s="37"/>
      <c r="AA83" s="37">
        <v>0</v>
      </c>
      <c r="AB83" s="37">
        <v>4</v>
      </c>
      <c r="AC83" s="37">
        <v>6</v>
      </c>
      <c r="AD83" s="37">
        <v>2</v>
      </c>
      <c r="AE83" s="37">
        <v>4</v>
      </c>
      <c r="AF83" s="117">
        <f>(AB83+AA83+AC83)/K83</f>
        <v>2.2779043280182234E-2</v>
      </c>
      <c r="AG83" s="97">
        <f>(AA83+AB83+AE83+AC83+AD83)/K83</f>
        <v>3.644646924829157E-2</v>
      </c>
      <c r="AH83" s="37"/>
      <c r="AI83" s="37"/>
      <c r="AJ83" s="37"/>
      <c r="AK83" s="37"/>
      <c r="AL83" s="37">
        <v>10</v>
      </c>
      <c r="AM83" s="37">
        <v>0</v>
      </c>
      <c r="AN83" s="37">
        <v>1</v>
      </c>
      <c r="AO83" s="37">
        <v>0</v>
      </c>
      <c r="AP83" s="37">
        <v>4</v>
      </c>
      <c r="AQ83" s="117">
        <f>(AM83+AL83+AN83)/K83</f>
        <v>2.5056947608200455E-2</v>
      </c>
      <c r="AR83" s="97">
        <f>(AL83+AM83+AP83+AN83+AO83)/K83</f>
        <v>3.4168564920273349E-2</v>
      </c>
    </row>
    <row r="84" spans="2:45" x14ac:dyDescent="0.25">
      <c r="B84" s="16"/>
      <c r="C84" s="5"/>
      <c r="D84" s="6"/>
      <c r="E84" s="6"/>
      <c r="F84" s="35" t="s">
        <v>2</v>
      </c>
      <c r="G84" s="35" t="s">
        <v>73</v>
      </c>
      <c r="H84" s="36">
        <v>4</v>
      </c>
      <c r="I84" s="97">
        <f t="shared" si="13"/>
        <v>0.59722222222222221</v>
      </c>
      <c r="J84" s="97">
        <f>V84+AG84+AR84</f>
        <v>0.69444444444444442</v>
      </c>
      <c r="K84" s="147">
        <v>72</v>
      </c>
      <c r="L84" s="21"/>
      <c r="M84" s="37"/>
      <c r="N84" s="6">
        <v>0</v>
      </c>
      <c r="O84" s="6">
        <v>0</v>
      </c>
      <c r="P84" s="6">
        <v>4</v>
      </c>
      <c r="Q84" s="6">
        <v>22</v>
      </c>
      <c r="R84" s="6">
        <v>4</v>
      </c>
      <c r="S84" s="6">
        <v>2</v>
      </c>
      <c r="T84" s="142">
        <v>2</v>
      </c>
      <c r="U84" s="131">
        <f>(N84+O84+P84+Q84+R84)/K84</f>
        <v>0.41666666666666669</v>
      </c>
      <c r="V84" s="97">
        <f>(O84+P84+Q84+R84+S84+N84+T84)/K84</f>
        <v>0.47222222222222221</v>
      </c>
      <c r="W84" s="37"/>
      <c r="X84" s="37"/>
      <c r="Y84" s="37">
        <v>0</v>
      </c>
      <c r="Z84" s="37">
        <v>0</v>
      </c>
      <c r="AA84" s="37">
        <v>0</v>
      </c>
      <c r="AB84" s="37">
        <v>0</v>
      </c>
      <c r="AC84" s="37">
        <v>0</v>
      </c>
      <c r="AD84" s="37">
        <v>0</v>
      </c>
      <c r="AE84" s="37">
        <v>0</v>
      </c>
      <c r="AF84" s="117">
        <f>(Y84+Z84+AA84+AB84+AC84)/K84</f>
        <v>0</v>
      </c>
      <c r="AG84" s="97">
        <f>(Z84+AA84+AB84+AC84+AD84+Y84+AE84)/K84</f>
        <v>0</v>
      </c>
      <c r="AH84" s="37"/>
      <c r="AI84" s="37"/>
      <c r="AJ84" s="6">
        <v>0</v>
      </c>
      <c r="AK84" s="6">
        <v>0</v>
      </c>
      <c r="AL84" s="6">
        <v>5</v>
      </c>
      <c r="AM84" s="6">
        <v>6</v>
      </c>
      <c r="AN84" s="6">
        <v>2</v>
      </c>
      <c r="AO84" s="6">
        <v>1</v>
      </c>
      <c r="AP84" s="6">
        <v>2</v>
      </c>
      <c r="AQ84" s="117">
        <f>(AJ84+AK84+AL84+AM84+AN84)/K84</f>
        <v>0.18055555555555555</v>
      </c>
      <c r="AR84" s="97">
        <f>(AK84+AL84+AM84+AN84+AO84+AJ84+AP84)/K84</f>
        <v>0.22222222222222221</v>
      </c>
    </row>
    <row r="85" spans="2:45" x14ac:dyDescent="0.25">
      <c r="B85" s="16"/>
      <c r="C85" s="5"/>
      <c r="D85" s="6"/>
      <c r="E85" s="6"/>
      <c r="F85" s="35" t="s">
        <v>4</v>
      </c>
      <c r="G85" s="35" t="s">
        <v>73</v>
      </c>
      <c r="H85" s="36">
        <v>3</v>
      </c>
      <c r="I85" s="96" t="s">
        <v>28</v>
      </c>
      <c r="J85" s="96" t="s">
        <v>28</v>
      </c>
      <c r="K85" s="39" t="s">
        <v>29</v>
      </c>
      <c r="L85" s="40"/>
      <c r="M85" s="40"/>
      <c r="N85" s="40"/>
      <c r="O85" s="40"/>
      <c r="P85" s="40"/>
      <c r="Q85" s="40"/>
      <c r="R85" s="40"/>
      <c r="S85" s="40"/>
      <c r="T85" s="138"/>
      <c r="U85" s="132"/>
      <c r="V85" s="107"/>
      <c r="W85" s="37"/>
      <c r="X85" s="37"/>
      <c r="Y85" s="37"/>
      <c r="Z85" s="37"/>
      <c r="AA85" s="37"/>
      <c r="AB85" s="37"/>
      <c r="AC85" s="37"/>
      <c r="AD85" s="37"/>
      <c r="AE85" s="37"/>
      <c r="AF85" s="123"/>
      <c r="AG85" s="107"/>
      <c r="AH85" s="37"/>
      <c r="AI85" s="37"/>
      <c r="AJ85" s="37"/>
      <c r="AK85" s="37"/>
      <c r="AL85" s="37"/>
      <c r="AM85" s="37"/>
      <c r="AN85" s="37"/>
      <c r="AO85" s="37"/>
      <c r="AP85" s="37"/>
      <c r="AQ85" s="123"/>
      <c r="AR85" s="107"/>
    </row>
    <row r="86" spans="2:45" x14ac:dyDescent="0.25">
      <c r="B86" s="16"/>
      <c r="C86" s="5"/>
      <c r="D86" s="6"/>
      <c r="E86" s="6"/>
      <c r="F86" s="35" t="s">
        <v>5</v>
      </c>
      <c r="G86" s="35" t="s">
        <v>73</v>
      </c>
      <c r="H86" s="36">
        <v>6</v>
      </c>
      <c r="I86" s="96" t="s">
        <v>28</v>
      </c>
      <c r="J86" s="96" t="s">
        <v>28</v>
      </c>
      <c r="K86" s="39" t="s">
        <v>29</v>
      </c>
      <c r="L86" s="40"/>
      <c r="M86" s="40"/>
      <c r="N86" s="40"/>
      <c r="O86" s="40"/>
      <c r="P86" s="40"/>
      <c r="Q86" s="40"/>
      <c r="R86" s="40"/>
      <c r="S86" s="40"/>
      <c r="T86" s="138"/>
      <c r="U86" s="132"/>
      <c r="V86" s="107"/>
      <c r="W86" s="37"/>
      <c r="X86" s="37"/>
      <c r="Y86" s="37"/>
      <c r="Z86" s="37"/>
      <c r="AA86" s="37"/>
      <c r="AB86" s="37"/>
      <c r="AC86" s="37"/>
      <c r="AD86" s="37"/>
      <c r="AE86" s="37"/>
      <c r="AF86" s="123"/>
      <c r="AG86" s="107"/>
      <c r="AH86" s="37"/>
      <c r="AI86" s="37"/>
      <c r="AJ86" s="37"/>
      <c r="AK86" s="37"/>
      <c r="AL86" s="37"/>
      <c r="AM86" s="37"/>
      <c r="AN86" s="37"/>
      <c r="AO86" s="37"/>
      <c r="AP86" s="37"/>
      <c r="AQ86" s="123"/>
      <c r="AR86" s="107"/>
    </row>
    <row r="87" spans="2:45" s="28" customFormat="1" ht="15.75" thickBot="1" x14ac:dyDescent="0.3">
      <c r="B87" s="27"/>
      <c r="C87" s="8"/>
      <c r="D87" s="8"/>
      <c r="E87" s="8"/>
      <c r="F87" s="44"/>
      <c r="G87" s="44"/>
      <c r="H87" s="42"/>
      <c r="I87" s="98"/>
      <c r="J87" s="98"/>
      <c r="K87" s="43"/>
      <c r="L87" s="44"/>
      <c r="M87" s="44"/>
      <c r="N87" s="44"/>
      <c r="O87" s="44"/>
      <c r="P87" s="44"/>
      <c r="Q87" s="44"/>
      <c r="R87" s="44"/>
      <c r="S87" s="44"/>
      <c r="T87" s="140"/>
      <c r="U87" s="133"/>
      <c r="V87" s="110"/>
      <c r="W87" s="44"/>
      <c r="X87" s="44"/>
      <c r="Y87" s="44"/>
      <c r="Z87" s="44"/>
      <c r="AA87" s="44"/>
      <c r="AB87" s="44"/>
      <c r="AC87" s="44"/>
      <c r="AD87" s="44"/>
      <c r="AE87" s="44"/>
      <c r="AF87" s="124"/>
      <c r="AG87" s="110"/>
      <c r="AH87" s="44"/>
      <c r="AI87" s="44"/>
      <c r="AJ87" s="44"/>
      <c r="AK87" s="44"/>
      <c r="AL87" s="44"/>
      <c r="AM87" s="44"/>
      <c r="AN87" s="44"/>
      <c r="AO87" s="44"/>
      <c r="AP87" s="44"/>
      <c r="AQ87" s="124"/>
      <c r="AR87" s="110"/>
      <c r="AS87" s="26"/>
    </row>
    <row r="88" spans="2:45" x14ac:dyDescent="0.25">
      <c r="B88" s="16"/>
      <c r="C88" s="5" t="s">
        <v>19</v>
      </c>
      <c r="D88" s="6"/>
      <c r="E88" s="6"/>
      <c r="F88" s="35" t="s">
        <v>1</v>
      </c>
      <c r="G88" s="35" t="s">
        <v>73</v>
      </c>
      <c r="H88" s="36">
        <v>1</v>
      </c>
      <c r="I88" s="97">
        <f t="shared" ref="I88:J90" si="14">U88+AF88+AQ88</f>
        <v>0.56140350877192979</v>
      </c>
      <c r="J88" s="97">
        <f t="shared" si="14"/>
        <v>0.64912280701754388</v>
      </c>
      <c r="K88" s="38">
        <v>57</v>
      </c>
      <c r="L88" s="21"/>
      <c r="M88" s="37"/>
      <c r="N88" s="37"/>
      <c r="O88" s="37"/>
      <c r="P88" s="37"/>
      <c r="Q88" s="37">
        <v>7</v>
      </c>
      <c r="R88" s="37">
        <v>24</v>
      </c>
      <c r="S88" s="37">
        <v>3</v>
      </c>
      <c r="T88" s="141">
        <v>0</v>
      </c>
      <c r="U88" s="131">
        <f>(Q88+R88)/K88</f>
        <v>0.54385964912280704</v>
      </c>
      <c r="V88" s="97">
        <f>(Q88+T88+R88+S88)/K88</f>
        <v>0.59649122807017541</v>
      </c>
      <c r="W88" s="37"/>
      <c r="X88" s="37"/>
      <c r="Y88" s="37"/>
      <c r="Z88" s="37"/>
      <c r="AA88" s="37"/>
      <c r="AB88" s="37">
        <v>0</v>
      </c>
      <c r="AC88" s="37">
        <v>0</v>
      </c>
      <c r="AD88" s="37">
        <v>0</v>
      </c>
      <c r="AE88" s="37">
        <v>0</v>
      </c>
      <c r="AF88" s="117">
        <f>(AB88+AC88)/K88</f>
        <v>0</v>
      </c>
      <c r="AG88" s="97">
        <f>(AB88+AE88+AC88+AD88)/K88</f>
        <v>0</v>
      </c>
      <c r="AH88" s="37"/>
      <c r="AI88" s="37"/>
      <c r="AJ88" s="37"/>
      <c r="AK88" s="37"/>
      <c r="AL88" s="37"/>
      <c r="AM88" s="37">
        <v>1</v>
      </c>
      <c r="AN88" s="37">
        <v>0</v>
      </c>
      <c r="AO88" s="37">
        <v>1</v>
      </c>
      <c r="AP88" s="37">
        <v>1</v>
      </c>
      <c r="AQ88" s="117">
        <f>(AM88+AN88)/K88</f>
        <v>1.7543859649122806E-2</v>
      </c>
      <c r="AR88" s="97">
        <f>(AM88+AP88+AN88+AO88)/K88</f>
        <v>5.2631578947368418E-2</v>
      </c>
    </row>
    <row r="89" spans="2:45" x14ac:dyDescent="0.25">
      <c r="B89" s="16"/>
      <c r="C89" s="5"/>
      <c r="D89" s="6"/>
      <c r="E89" s="6"/>
      <c r="F89" s="35" t="s">
        <v>32</v>
      </c>
      <c r="G89" s="35" t="s">
        <v>73</v>
      </c>
      <c r="H89" s="36">
        <v>2</v>
      </c>
      <c r="I89" s="97">
        <f t="shared" si="14"/>
        <v>0.50312500000000004</v>
      </c>
      <c r="J89" s="97">
        <f t="shared" si="14"/>
        <v>0.63124999999999998</v>
      </c>
      <c r="K89" s="38">
        <v>320</v>
      </c>
      <c r="L89" s="21"/>
      <c r="M89" s="37"/>
      <c r="N89" s="37"/>
      <c r="O89" s="37"/>
      <c r="P89" s="37">
        <v>1</v>
      </c>
      <c r="Q89" s="37">
        <v>48</v>
      </c>
      <c r="R89" s="37">
        <v>109</v>
      </c>
      <c r="S89" s="37">
        <v>29</v>
      </c>
      <c r="T89" s="141">
        <v>7</v>
      </c>
      <c r="U89" s="131">
        <f>(Q89+P89+R89)/K89</f>
        <v>0.49375000000000002</v>
      </c>
      <c r="V89" s="97">
        <f>(P89+Q89+T89+R89+S89)/K89</f>
        <v>0.60624999999999996</v>
      </c>
      <c r="W89" s="37"/>
      <c r="X89" s="37"/>
      <c r="Y89" s="37"/>
      <c r="Z89" s="37"/>
      <c r="AA89" s="37">
        <v>0</v>
      </c>
      <c r="AB89" s="37">
        <v>1</v>
      </c>
      <c r="AC89" s="37">
        <v>0</v>
      </c>
      <c r="AD89" s="37">
        <v>0</v>
      </c>
      <c r="AE89" s="37">
        <v>1</v>
      </c>
      <c r="AF89" s="117">
        <f>(AB89+AA89+AC89)/K89</f>
        <v>3.1250000000000002E-3</v>
      </c>
      <c r="AG89" s="97">
        <f>(AA89+AB89+AE89+AC89+AD89)/K89</f>
        <v>6.2500000000000003E-3</v>
      </c>
      <c r="AH89" s="37"/>
      <c r="AI89" s="37"/>
      <c r="AJ89" s="37"/>
      <c r="AK89" s="37"/>
      <c r="AL89" s="37">
        <v>0</v>
      </c>
      <c r="AM89" s="37">
        <v>2</v>
      </c>
      <c r="AN89" s="37">
        <v>0</v>
      </c>
      <c r="AO89" s="37">
        <v>3</v>
      </c>
      <c r="AP89" s="37">
        <v>1</v>
      </c>
      <c r="AQ89" s="117">
        <f>(AM89+AL89+AN89)/K89</f>
        <v>6.2500000000000003E-3</v>
      </c>
      <c r="AR89" s="97">
        <f>(AL89+AM89+AP89+AN89+AO89)/K89</f>
        <v>1.8749999999999999E-2</v>
      </c>
    </row>
    <row r="90" spans="2:45" x14ac:dyDescent="0.25">
      <c r="B90" s="16"/>
      <c r="C90" s="5"/>
      <c r="D90" s="6"/>
      <c r="E90" s="6"/>
      <c r="F90" s="35" t="s">
        <v>2</v>
      </c>
      <c r="G90" s="35" t="s">
        <v>73</v>
      </c>
      <c r="H90" s="36">
        <v>4</v>
      </c>
      <c r="I90" s="97">
        <f t="shared" si="14"/>
        <v>0.64739663093415012</v>
      </c>
      <c r="J90" s="97">
        <f>V90+AG90+AR90</f>
        <v>0.79173047473200608</v>
      </c>
      <c r="K90" s="147">
        <v>2612</v>
      </c>
      <c r="L90" s="21"/>
      <c r="M90" s="37"/>
      <c r="N90" s="6">
        <v>7</v>
      </c>
      <c r="O90" s="6">
        <v>111</v>
      </c>
      <c r="P90" s="6">
        <v>164</v>
      </c>
      <c r="Q90" s="6">
        <v>680</v>
      </c>
      <c r="R90" s="6">
        <v>581</v>
      </c>
      <c r="S90" s="6">
        <v>198</v>
      </c>
      <c r="T90" s="142">
        <v>95</v>
      </c>
      <c r="U90" s="131">
        <f>(N90+O90+P90+Q90+R90)/K90</f>
        <v>0.59073506891271055</v>
      </c>
      <c r="V90" s="97">
        <f>(O90+P90+Q90+R90+S90+N90+T90)/K90</f>
        <v>0.70290964777947929</v>
      </c>
      <c r="W90" s="37"/>
      <c r="X90" s="37"/>
      <c r="Y90" s="6">
        <v>0</v>
      </c>
      <c r="Z90" s="6">
        <v>0</v>
      </c>
      <c r="AA90" s="6">
        <v>6</v>
      </c>
      <c r="AB90" s="6">
        <v>16</v>
      </c>
      <c r="AC90" s="6">
        <v>49</v>
      </c>
      <c r="AD90" s="6">
        <v>39</v>
      </c>
      <c r="AE90" s="6">
        <v>18</v>
      </c>
      <c r="AF90" s="117">
        <f>(Y90+Z90+AA90+AB90+AC90)/K90</f>
        <v>2.7182235834609495E-2</v>
      </c>
      <c r="AG90" s="97">
        <f>(Z90+AA90+AB90+AC90+AD90+Y90+AE90)/K90</f>
        <v>4.9004594180704443E-2</v>
      </c>
      <c r="AH90" s="37"/>
      <c r="AI90" s="37"/>
      <c r="AJ90" s="6">
        <v>3</v>
      </c>
      <c r="AK90" s="6">
        <v>4</v>
      </c>
      <c r="AL90" s="6">
        <v>23</v>
      </c>
      <c r="AM90" s="6">
        <v>26</v>
      </c>
      <c r="AN90" s="6">
        <v>21</v>
      </c>
      <c r="AO90" s="6">
        <v>15</v>
      </c>
      <c r="AP90" s="6">
        <v>12</v>
      </c>
      <c r="AQ90" s="117">
        <f>(AJ90+AK90+AL90+AM90+AN90)/K90</f>
        <v>2.9479326186830017E-2</v>
      </c>
      <c r="AR90" s="97">
        <f>(AK90+AL90+AM90+AN90+AO90+AJ90+AP90)/K90</f>
        <v>3.9816232771822356E-2</v>
      </c>
    </row>
    <row r="91" spans="2:45" x14ac:dyDescent="0.25">
      <c r="B91" s="16"/>
      <c r="C91" s="5"/>
      <c r="D91" s="6"/>
      <c r="E91" s="6"/>
      <c r="F91" s="35" t="s">
        <v>4</v>
      </c>
      <c r="G91" s="35" t="s">
        <v>73</v>
      </c>
      <c r="H91" s="36">
        <v>3</v>
      </c>
      <c r="I91" s="96" t="s">
        <v>28</v>
      </c>
      <c r="J91" s="96" t="s">
        <v>28</v>
      </c>
      <c r="K91" s="39" t="s">
        <v>29</v>
      </c>
      <c r="L91" s="40"/>
      <c r="M91" s="40"/>
      <c r="N91" s="40"/>
      <c r="O91" s="40"/>
      <c r="P91" s="40"/>
      <c r="Q91" s="40"/>
      <c r="R91" s="40"/>
      <c r="S91" s="40"/>
      <c r="T91" s="138"/>
      <c r="U91" s="132"/>
      <c r="V91" s="107"/>
      <c r="W91" s="37"/>
      <c r="X91" s="37"/>
      <c r="Y91" s="37"/>
      <c r="Z91" s="37"/>
      <c r="AA91" s="37"/>
      <c r="AB91" s="37"/>
      <c r="AC91" s="37"/>
      <c r="AD91" s="37"/>
      <c r="AE91" s="37"/>
      <c r="AF91" s="123"/>
      <c r="AG91" s="107"/>
      <c r="AH91" s="37"/>
      <c r="AI91" s="37"/>
      <c r="AJ91" s="37"/>
      <c r="AK91" s="37"/>
      <c r="AL91" s="37"/>
      <c r="AM91" s="37"/>
      <c r="AN91" s="37"/>
      <c r="AO91" s="37"/>
      <c r="AP91" s="37"/>
      <c r="AQ91" s="123"/>
      <c r="AR91" s="107"/>
    </row>
    <row r="92" spans="2:45" x14ac:dyDescent="0.25">
      <c r="B92" s="16"/>
      <c r="C92" s="5"/>
      <c r="D92" s="6"/>
      <c r="E92" s="6"/>
      <c r="F92" s="35" t="s">
        <v>5</v>
      </c>
      <c r="G92" s="35" t="s">
        <v>73</v>
      </c>
      <c r="H92" s="36">
        <v>6</v>
      </c>
      <c r="I92" s="96" t="s">
        <v>28</v>
      </c>
      <c r="J92" s="96" t="s">
        <v>28</v>
      </c>
      <c r="K92" s="39" t="s">
        <v>29</v>
      </c>
      <c r="L92" s="40"/>
      <c r="M92" s="40"/>
      <c r="N92" s="40"/>
      <c r="O92" s="40"/>
      <c r="P92" s="40"/>
      <c r="Q92" s="40"/>
      <c r="R92" s="40"/>
      <c r="S92" s="40"/>
      <c r="T92" s="138"/>
      <c r="U92" s="132"/>
      <c r="V92" s="107"/>
      <c r="W92" s="37"/>
      <c r="X92" s="37"/>
      <c r="Y92" s="37"/>
      <c r="Z92" s="37"/>
      <c r="AA92" s="37"/>
      <c r="AB92" s="37"/>
      <c r="AC92" s="37"/>
      <c r="AD92" s="37"/>
      <c r="AE92" s="37"/>
      <c r="AF92" s="123"/>
      <c r="AG92" s="107"/>
      <c r="AH92" s="37"/>
      <c r="AI92" s="37"/>
      <c r="AJ92" s="37"/>
      <c r="AK92" s="37"/>
      <c r="AL92" s="37"/>
      <c r="AM92" s="37"/>
      <c r="AN92" s="37"/>
      <c r="AO92" s="37"/>
      <c r="AP92" s="37"/>
      <c r="AQ92" s="123"/>
      <c r="AR92" s="107"/>
    </row>
    <row r="93" spans="2:45" s="28" customFormat="1" ht="15.75" thickBot="1" x14ac:dyDescent="0.3">
      <c r="B93" s="27"/>
      <c r="C93" s="8"/>
      <c r="D93" s="8"/>
      <c r="E93" s="8"/>
      <c r="F93" s="44"/>
      <c r="G93" s="44"/>
      <c r="H93" s="42"/>
      <c r="I93" s="98"/>
      <c r="J93" s="98"/>
      <c r="K93" s="45"/>
      <c r="L93" s="44"/>
      <c r="M93" s="44"/>
      <c r="N93" s="44"/>
      <c r="O93" s="44"/>
      <c r="P93" s="44"/>
      <c r="Q93" s="44"/>
      <c r="R93" s="44"/>
      <c r="S93" s="44"/>
      <c r="T93" s="140"/>
      <c r="U93" s="133"/>
      <c r="V93" s="110"/>
      <c r="W93" s="44"/>
      <c r="X93" s="44"/>
      <c r="Y93" s="44"/>
      <c r="Z93" s="44"/>
      <c r="AA93" s="44"/>
      <c r="AB93" s="44"/>
      <c r="AC93" s="44"/>
      <c r="AD93" s="44"/>
      <c r="AE93" s="44"/>
      <c r="AF93" s="124"/>
      <c r="AG93" s="110"/>
      <c r="AH93" s="44"/>
      <c r="AI93" s="44"/>
      <c r="AJ93" s="44"/>
      <c r="AK93" s="44"/>
      <c r="AL93" s="44"/>
      <c r="AM93" s="44"/>
      <c r="AN93" s="44"/>
      <c r="AO93" s="44"/>
      <c r="AP93" s="44"/>
      <c r="AQ93" s="124"/>
      <c r="AR93" s="110"/>
      <c r="AS93" s="26"/>
    </row>
    <row r="94" spans="2:45" x14ac:dyDescent="0.25">
      <c r="B94" s="16"/>
      <c r="C94" s="5" t="s">
        <v>20</v>
      </c>
      <c r="D94" s="6"/>
      <c r="E94" s="6"/>
      <c r="F94" s="35" t="s">
        <v>1</v>
      </c>
      <c r="G94" s="35" t="s">
        <v>73</v>
      </c>
      <c r="H94" s="36">
        <v>1</v>
      </c>
      <c r="I94" s="97">
        <f t="shared" ref="I94:J95" si="15">U94+AF94+AQ94</f>
        <v>0.63531499556344284</v>
      </c>
      <c r="J94" s="97">
        <f t="shared" si="15"/>
        <v>0.70896184560780828</v>
      </c>
      <c r="K94" s="39">
        <v>1127</v>
      </c>
      <c r="L94" s="21"/>
      <c r="M94" s="37"/>
      <c r="N94" s="37"/>
      <c r="O94" s="37"/>
      <c r="P94" s="37"/>
      <c r="Q94" s="37">
        <v>495</v>
      </c>
      <c r="R94" s="37">
        <v>215</v>
      </c>
      <c r="S94" s="37">
        <v>51</v>
      </c>
      <c r="T94" s="141">
        <v>7</v>
      </c>
      <c r="U94" s="131">
        <f>(Q94+R94)/K94</f>
        <v>0.62999112688553682</v>
      </c>
      <c r="V94" s="97">
        <f>(Q94+T94+R94+S94)/K94</f>
        <v>0.68145519077196093</v>
      </c>
      <c r="W94" s="37"/>
      <c r="X94" s="37"/>
      <c r="Y94" s="37"/>
      <c r="Z94" s="37"/>
      <c r="AA94" s="37"/>
      <c r="AB94" s="37">
        <v>0</v>
      </c>
      <c r="AC94" s="37">
        <v>3</v>
      </c>
      <c r="AD94" s="37">
        <v>3</v>
      </c>
      <c r="AE94" s="37">
        <v>1</v>
      </c>
      <c r="AF94" s="117">
        <f>(AB94+AC94)/K94</f>
        <v>2.6619343389529724E-3</v>
      </c>
      <c r="AG94" s="97">
        <f>(AB94+AE94+AC94+AD94)/K94</f>
        <v>6.2111801242236021E-3</v>
      </c>
      <c r="AH94" s="37"/>
      <c r="AI94" s="37"/>
      <c r="AJ94" s="37"/>
      <c r="AK94" s="37"/>
      <c r="AL94" s="37"/>
      <c r="AM94" s="37">
        <v>0</v>
      </c>
      <c r="AN94" s="37">
        <v>3</v>
      </c>
      <c r="AO94" s="37">
        <v>15</v>
      </c>
      <c r="AP94" s="37">
        <v>6</v>
      </c>
      <c r="AQ94" s="117">
        <f>(AM94+AN94)/K94</f>
        <v>2.6619343389529724E-3</v>
      </c>
      <c r="AR94" s="97">
        <f>(AM94+AP94+AN94+AO94)/K94</f>
        <v>2.1295474711623779E-2</v>
      </c>
    </row>
    <row r="95" spans="2:45" x14ac:dyDescent="0.25">
      <c r="B95" s="16"/>
      <c r="C95" s="5"/>
      <c r="D95" s="6"/>
      <c r="E95" s="6"/>
      <c r="F95" s="35" t="s">
        <v>32</v>
      </c>
      <c r="G95" s="35" t="s">
        <v>73</v>
      </c>
      <c r="H95" s="36">
        <v>2</v>
      </c>
      <c r="I95" s="97">
        <f t="shared" si="15"/>
        <v>0.5592356687898089</v>
      </c>
      <c r="J95" s="97">
        <f t="shared" si="15"/>
        <v>0.66114649681528659</v>
      </c>
      <c r="K95" s="38">
        <v>785</v>
      </c>
      <c r="L95" s="21"/>
      <c r="M95" s="37"/>
      <c r="N95" s="37"/>
      <c r="O95" s="37"/>
      <c r="P95" s="37">
        <v>16</v>
      </c>
      <c r="Q95" s="37">
        <v>280</v>
      </c>
      <c r="R95" s="37">
        <v>121</v>
      </c>
      <c r="S95" s="37">
        <v>43</v>
      </c>
      <c r="T95" s="141">
        <v>18</v>
      </c>
      <c r="U95" s="131">
        <f>(Q95+P95+R95)/K95</f>
        <v>0.53121019108280254</v>
      </c>
      <c r="V95" s="97">
        <f>(P95+Q95+T95+R95+S95)/K95</f>
        <v>0.60891719745222928</v>
      </c>
      <c r="W95" s="37"/>
      <c r="X95" s="37"/>
      <c r="Y95" s="37"/>
      <c r="Z95" s="37"/>
      <c r="AA95" s="37">
        <v>0</v>
      </c>
      <c r="AB95" s="37">
        <v>0</v>
      </c>
      <c r="AC95" s="37">
        <v>3</v>
      </c>
      <c r="AD95" s="37">
        <v>2</v>
      </c>
      <c r="AE95" s="37">
        <v>4</v>
      </c>
      <c r="AF95" s="117">
        <f>(AB95+AA95+AC95)/K95</f>
        <v>3.821656050955414E-3</v>
      </c>
      <c r="AG95" s="97">
        <f>(AA95+AB95+AE95+AC95+AD95)/K95</f>
        <v>1.1464968152866241E-2</v>
      </c>
      <c r="AH95" s="37"/>
      <c r="AI95" s="37"/>
      <c r="AJ95" s="37"/>
      <c r="AK95" s="37"/>
      <c r="AL95" s="37">
        <v>1</v>
      </c>
      <c r="AM95" s="37">
        <v>8</v>
      </c>
      <c r="AN95" s="37">
        <v>10</v>
      </c>
      <c r="AO95" s="37">
        <v>6</v>
      </c>
      <c r="AP95" s="37">
        <v>7</v>
      </c>
      <c r="AQ95" s="117">
        <f>(AM95+AL95+AN95)/K95</f>
        <v>2.4203821656050957E-2</v>
      </c>
      <c r="AR95" s="97">
        <f>(AL95+AM95+AP95+AN95+AO95)/K95</f>
        <v>4.0764331210191081E-2</v>
      </c>
    </row>
    <row r="96" spans="2:45" x14ac:dyDescent="0.25">
      <c r="B96" s="16"/>
      <c r="C96" s="5"/>
      <c r="D96" s="6"/>
      <c r="E96" s="6"/>
      <c r="F96" s="35" t="s">
        <v>2</v>
      </c>
      <c r="G96" s="35" t="s">
        <v>73</v>
      </c>
      <c r="H96" s="36">
        <v>4</v>
      </c>
      <c r="I96" s="96" t="s">
        <v>28</v>
      </c>
      <c r="J96" s="96" t="s">
        <v>28</v>
      </c>
      <c r="K96" s="39" t="s">
        <v>29</v>
      </c>
      <c r="L96" s="40"/>
      <c r="M96" s="40"/>
      <c r="N96" s="40"/>
      <c r="O96" s="40"/>
      <c r="P96" s="40"/>
      <c r="Q96" s="40"/>
      <c r="R96" s="40"/>
      <c r="S96" s="40"/>
      <c r="T96" s="138"/>
      <c r="U96" s="132"/>
      <c r="V96" s="107"/>
      <c r="W96" s="37"/>
      <c r="X96" s="37"/>
      <c r="Y96" s="37"/>
      <c r="Z96" s="37"/>
      <c r="AA96" s="37"/>
      <c r="AB96" s="37"/>
      <c r="AC96" s="37"/>
      <c r="AD96" s="37"/>
      <c r="AE96" s="37"/>
      <c r="AF96" s="123"/>
      <c r="AG96" s="107"/>
      <c r="AH96" s="37"/>
      <c r="AI96" s="37"/>
      <c r="AJ96" s="37"/>
      <c r="AK96" s="37"/>
      <c r="AL96" s="37"/>
      <c r="AM96" s="37"/>
      <c r="AN96" s="37"/>
      <c r="AO96" s="37"/>
      <c r="AP96" s="37"/>
      <c r="AQ96" s="123"/>
      <c r="AR96" s="107"/>
    </row>
    <row r="97" spans="2:45" x14ac:dyDescent="0.25">
      <c r="B97" s="16"/>
      <c r="C97" s="5"/>
      <c r="D97" s="6"/>
      <c r="E97" s="6"/>
      <c r="F97" s="35" t="s">
        <v>4</v>
      </c>
      <c r="G97" s="35" t="s">
        <v>73</v>
      </c>
      <c r="H97" s="36">
        <v>3</v>
      </c>
      <c r="I97" s="96" t="s">
        <v>28</v>
      </c>
      <c r="J97" s="96" t="s">
        <v>28</v>
      </c>
      <c r="K97" s="39" t="s">
        <v>29</v>
      </c>
      <c r="L97" s="40"/>
      <c r="M97" s="40"/>
      <c r="N97" s="40"/>
      <c r="O97" s="40"/>
      <c r="P97" s="40"/>
      <c r="Q97" s="40"/>
      <c r="R97" s="40"/>
      <c r="S97" s="40"/>
      <c r="T97" s="138"/>
      <c r="U97" s="132"/>
      <c r="V97" s="107"/>
      <c r="W97" s="37"/>
      <c r="X97" s="37"/>
      <c r="Y97" s="37"/>
      <c r="Z97" s="37"/>
      <c r="AA97" s="37"/>
      <c r="AB97" s="37"/>
      <c r="AC97" s="37"/>
      <c r="AD97" s="37"/>
      <c r="AE97" s="37"/>
      <c r="AF97" s="123"/>
      <c r="AG97" s="107"/>
      <c r="AH97" s="37"/>
      <c r="AI97" s="37"/>
      <c r="AJ97" s="37"/>
      <c r="AK97" s="37"/>
      <c r="AL97" s="37"/>
      <c r="AM97" s="37"/>
      <c r="AN97" s="37"/>
      <c r="AO97" s="37"/>
      <c r="AP97" s="37"/>
      <c r="AQ97" s="123"/>
      <c r="AR97" s="107"/>
    </row>
    <row r="98" spans="2:45" x14ac:dyDescent="0.25">
      <c r="B98" s="16"/>
      <c r="C98" s="5"/>
      <c r="D98" s="6"/>
      <c r="E98" s="6"/>
      <c r="F98" s="35" t="s">
        <v>5</v>
      </c>
      <c r="G98" s="35" t="s">
        <v>73</v>
      </c>
      <c r="H98" s="36">
        <v>6</v>
      </c>
      <c r="I98" s="96" t="s">
        <v>28</v>
      </c>
      <c r="J98" s="96" t="s">
        <v>28</v>
      </c>
      <c r="K98" s="39" t="s">
        <v>29</v>
      </c>
      <c r="L98" s="40"/>
      <c r="M98" s="40"/>
      <c r="N98" s="40"/>
      <c r="O98" s="40"/>
      <c r="P98" s="40"/>
      <c r="Q98" s="40"/>
      <c r="R98" s="40"/>
      <c r="S98" s="40"/>
      <c r="T98" s="138"/>
      <c r="U98" s="132"/>
      <c r="V98" s="107"/>
      <c r="W98" s="37"/>
      <c r="X98" s="37"/>
      <c r="Y98" s="37"/>
      <c r="Z98" s="37"/>
      <c r="AA98" s="37"/>
      <c r="AB98" s="37"/>
      <c r="AC98" s="37"/>
      <c r="AD98" s="37"/>
      <c r="AE98" s="37"/>
      <c r="AF98" s="123"/>
      <c r="AG98" s="107"/>
      <c r="AH98" s="37"/>
      <c r="AI98" s="37"/>
      <c r="AJ98" s="37"/>
      <c r="AK98" s="37"/>
      <c r="AL98" s="37"/>
      <c r="AM98" s="37"/>
      <c r="AN98" s="37"/>
      <c r="AO98" s="37"/>
      <c r="AP98" s="37"/>
      <c r="AQ98" s="123"/>
      <c r="AR98" s="107"/>
    </row>
    <row r="99" spans="2:45" s="10" customFormat="1" ht="15.75" thickBot="1" x14ac:dyDescent="0.3">
      <c r="B99" s="15"/>
      <c r="C99" s="8"/>
      <c r="D99" s="9"/>
      <c r="E99" s="9"/>
      <c r="F99" s="44"/>
      <c r="G99" s="44"/>
      <c r="H99" s="42"/>
      <c r="I99" s="98"/>
      <c r="J99" s="98"/>
      <c r="K99" s="43"/>
      <c r="L99" s="44"/>
      <c r="M99" s="44"/>
      <c r="N99" s="44"/>
      <c r="O99" s="44"/>
      <c r="P99" s="44"/>
      <c r="Q99" s="44"/>
      <c r="R99" s="44"/>
      <c r="S99" s="44"/>
      <c r="T99" s="140"/>
      <c r="U99" s="133"/>
      <c r="V99" s="110"/>
      <c r="W99" s="44"/>
      <c r="X99" s="44"/>
      <c r="Y99" s="44"/>
      <c r="Z99" s="44"/>
      <c r="AA99" s="44"/>
      <c r="AB99" s="44"/>
      <c r="AC99" s="44"/>
      <c r="AD99" s="44"/>
      <c r="AE99" s="44"/>
      <c r="AF99" s="124"/>
      <c r="AG99" s="110"/>
      <c r="AH99" s="44"/>
      <c r="AI99" s="44"/>
      <c r="AJ99" s="44"/>
      <c r="AK99" s="44"/>
      <c r="AL99" s="44"/>
      <c r="AM99" s="44"/>
      <c r="AN99" s="44"/>
      <c r="AO99" s="44"/>
      <c r="AP99" s="44"/>
      <c r="AQ99" s="124"/>
      <c r="AR99" s="110"/>
      <c r="AS99" s="17"/>
    </row>
    <row r="100" spans="2:45" x14ac:dyDescent="0.25">
      <c r="B100" s="16"/>
      <c r="C100" s="5" t="s">
        <v>21</v>
      </c>
      <c r="D100" s="6"/>
      <c r="E100" s="6"/>
      <c r="F100" s="35" t="s">
        <v>1</v>
      </c>
      <c r="G100" s="35" t="s">
        <v>73</v>
      </c>
      <c r="H100" s="36">
        <v>1</v>
      </c>
      <c r="I100" s="97">
        <f t="shared" ref="I100:J102" si="16">U100+AF100+AQ100</f>
        <v>0.80641592920353988</v>
      </c>
      <c r="J100" s="97">
        <f t="shared" si="16"/>
        <v>0.86283185840707954</v>
      </c>
      <c r="K100" s="39">
        <v>904</v>
      </c>
      <c r="L100" s="21"/>
      <c r="M100" s="37"/>
      <c r="N100" s="37"/>
      <c r="O100" s="37"/>
      <c r="P100" s="37"/>
      <c r="Q100" s="37">
        <v>552</v>
      </c>
      <c r="R100" s="37">
        <v>141</v>
      </c>
      <c r="S100" s="37">
        <v>9</v>
      </c>
      <c r="T100" s="141">
        <v>2</v>
      </c>
      <c r="U100" s="131">
        <f>(Q100+R100)/K100</f>
        <v>0.7665929203539823</v>
      </c>
      <c r="V100" s="97">
        <f>(Q100+T100+R100+S100)/K100</f>
        <v>0.77876106194690264</v>
      </c>
      <c r="W100" s="37"/>
      <c r="X100" s="37"/>
      <c r="Y100" s="37"/>
      <c r="Z100" s="37"/>
      <c r="AA100" s="37"/>
      <c r="AB100" s="37">
        <v>0</v>
      </c>
      <c r="AC100" s="37">
        <v>1</v>
      </c>
      <c r="AD100" s="37">
        <v>0</v>
      </c>
      <c r="AE100" s="37">
        <v>1</v>
      </c>
      <c r="AF100" s="117">
        <f>(AB100+AC100)/K100</f>
        <v>1.1061946902654867E-3</v>
      </c>
      <c r="AG100" s="97">
        <f>(AB100+AE100+AC100+AD100)/K100</f>
        <v>2.2123893805309734E-3</v>
      </c>
      <c r="AH100" s="37"/>
      <c r="AI100" s="37"/>
      <c r="AJ100" s="37"/>
      <c r="AK100" s="37"/>
      <c r="AL100" s="37"/>
      <c r="AM100" s="37">
        <v>4</v>
      </c>
      <c r="AN100" s="37">
        <v>31</v>
      </c>
      <c r="AO100" s="37">
        <v>37</v>
      </c>
      <c r="AP100" s="37">
        <v>2</v>
      </c>
      <c r="AQ100" s="117">
        <f>(AM100+AN100)/K100</f>
        <v>3.8716814159292033E-2</v>
      </c>
      <c r="AR100" s="97">
        <f>(AM100+AP100+AN100+AO100)/K100</f>
        <v>8.185840707964602E-2</v>
      </c>
    </row>
    <row r="101" spans="2:45" x14ac:dyDescent="0.25">
      <c r="B101" s="16"/>
      <c r="C101" s="5"/>
      <c r="D101" s="6"/>
      <c r="E101" s="6"/>
      <c r="F101" s="35" t="s">
        <v>32</v>
      </c>
      <c r="G101" s="35" t="s">
        <v>73</v>
      </c>
      <c r="H101" s="36">
        <v>2</v>
      </c>
      <c r="I101" s="97">
        <f t="shared" si="16"/>
        <v>0.65805834528933527</v>
      </c>
      <c r="J101" s="97">
        <f t="shared" si="16"/>
        <v>0.74031563845050219</v>
      </c>
      <c r="K101" s="39">
        <v>4182</v>
      </c>
      <c r="L101" s="21"/>
      <c r="M101" s="37"/>
      <c r="N101" s="37"/>
      <c r="O101" s="37"/>
      <c r="P101" s="37">
        <v>79</v>
      </c>
      <c r="Q101" s="40">
        <v>1665</v>
      </c>
      <c r="R101" s="37">
        <v>969</v>
      </c>
      <c r="S101" s="37">
        <v>207</v>
      </c>
      <c r="T101" s="141">
        <v>96</v>
      </c>
      <c r="U101" s="131">
        <f>(Q101+P101+R101)/K101</f>
        <v>0.64873266379722616</v>
      </c>
      <c r="V101" s="97">
        <f>(P101+Q101+T101+R101+S101)/K101</f>
        <v>0.72118603538976567</v>
      </c>
      <c r="W101" s="37"/>
      <c r="X101" s="37"/>
      <c r="Y101" s="37"/>
      <c r="Z101" s="37"/>
      <c r="AA101" s="37">
        <v>3</v>
      </c>
      <c r="AB101" s="37">
        <v>2</v>
      </c>
      <c r="AC101" s="37">
        <v>7</v>
      </c>
      <c r="AD101" s="37">
        <v>3</v>
      </c>
      <c r="AE101" s="37">
        <v>9</v>
      </c>
      <c r="AF101" s="117">
        <f>(AB101+AA101+AC101)/K101</f>
        <v>2.8694404591104736E-3</v>
      </c>
      <c r="AG101" s="97">
        <f>(AA101+AB101+AE101+AC101+AD101)/K101</f>
        <v>5.7388809182209472E-3</v>
      </c>
      <c r="AH101" s="37"/>
      <c r="AI101" s="37"/>
      <c r="AJ101" s="37"/>
      <c r="AK101" s="37"/>
      <c r="AL101" s="37">
        <v>4</v>
      </c>
      <c r="AM101" s="37">
        <v>13</v>
      </c>
      <c r="AN101" s="37">
        <v>10</v>
      </c>
      <c r="AO101" s="37">
        <v>13</v>
      </c>
      <c r="AP101" s="37">
        <v>16</v>
      </c>
      <c r="AQ101" s="117">
        <f>(AM101+AL101+AN101)/K101</f>
        <v>6.4562410329985654E-3</v>
      </c>
      <c r="AR101" s="97">
        <f>(AL101+AM101+AP101+AN101+AO101)/K101</f>
        <v>1.3390722142515544E-2</v>
      </c>
    </row>
    <row r="102" spans="2:45" x14ac:dyDescent="0.25">
      <c r="B102" s="16"/>
      <c r="C102" s="5"/>
      <c r="D102" s="6"/>
      <c r="E102" s="6"/>
      <c r="F102" s="35" t="s">
        <v>2</v>
      </c>
      <c r="G102" s="35" t="s">
        <v>73</v>
      </c>
      <c r="H102" s="36">
        <v>4</v>
      </c>
      <c r="I102" s="97">
        <f t="shared" si="16"/>
        <v>0.73648648648648651</v>
      </c>
      <c r="J102" s="97">
        <f>V102+AG102+AR102</f>
        <v>0.79222972972972983</v>
      </c>
      <c r="K102" s="147">
        <v>592</v>
      </c>
      <c r="L102" s="21"/>
      <c r="M102" s="37"/>
      <c r="N102" s="6">
        <v>2</v>
      </c>
      <c r="O102" s="6">
        <v>137</v>
      </c>
      <c r="P102" s="6">
        <v>110</v>
      </c>
      <c r="Q102" s="6">
        <v>85</v>
      </c>
      <c r="R102" s="6">
        <v>31</v>
      </c>
      <c r="S102" s="6">
        <v>13</v>
      </c>
      <c r="T102" s="142">
        <v>11</v>
      </c>
      <c r="U102" s="131">
        <f>(N102+O102+P102+Q102+R102)/K102</f>
        <v>0.61655405405405406</v>
      </c>
      <c r="V102" s="97">
        <f>(O102+P102+Q102+R102+S102+N102+T102)/K102</f>
        <v>0.65709459459459463</v>
      </c>
      <c r="W102" s="37"/>
      <c r="X102" s="37"/>
      <c r="Y102" s="6">
        <v>0</v>
      </c>
      <c r="Z102" s="6">
        <v>0</v>
      </c>
      <c r="AA102" s="6">
        <v>0</v>
      </c>
      <c r="AB102" s="6">
        <v>2</v>
      </c>
      <c r="AC102" s="6">
        <v>1</v>
      </c>
      <c r="AD102" s="6">
        <v>2</v>
      </c>
      <c r="AE102" s="6">
        <v>2</v>
      </c>
      <c r="AF102" s="117">
        <f>(Y102+Z102+AA102+AB102+AC102)/K102</f>
        <v>5.0675675675675678E-3</v>
      </c>
      <c r="AG102" s="97">
        <f>(Z102+AA102+AB102+AC102+AD102+Y102+AE102)/K102</f>
        <v>1.1824324324324325E-2</v>
      </c>
      <c r="AH102" s="37"/>
      <c r="AI102" s="37"/>
      <c r="AJ102" s="6">
        <v>15</v>
      </c>
      <c r="AK102" s="6">
        <v>12</v>
      </c>
      <c r="AL102" s="6">
        <v>14</v>
      </c>
      <c r="AM102" s="6">
        <v>20</v>
      </c>
      <c r="AN102" s="6">
        <v>7</v>
      </c>
      <c r="AO102" s="6">
        <v>3</v>
      </c>
      <c r="AP102" s="6">
        <v>2</v>
      </c>
      <c r="AQ102" s="117">
        <f>(AJ102+AK102+AL102+AM102+AN102)/K102</f>
        <v>0.11486486486486487</v>
      </c>
      <c r="AR102" s="97">
        <f>(AK102+AL102+AM102+AN102+AO102+AJ102+AP102)/K102</f>
        <v>0.12331081081081081</v>
      </c>
    </row>
    <row r="103" spans="2:45" x14ac:dyDescent="0.25">
      <c r="B103" s="16"/>
      <c r="C103" s="5"/>
      <c r="D103" s="6"/>
      <c r="E103" s="6"/>
      <c r="F103" s="35" t="s">
        <v>4</v>
      </c>
      <c r="G103" s="35" t="s">
        <v>73</v>
      </c>
      <c r="H103" s="36">
        <v>3</v>
      </c>
      <c r="I103" s="96" t="s">
        <v>28</v>
      </c>
      <c r="J103" s="96" t="s">
        <v>28</v>
      </c>
      <c r="K103" s="39" t="s">
        <v>29</v>
      </c>
      <c r="L103" s="40"/>
      <c r="M103" s="40"/>
      <c r="N103" s="40"/>
      <c r="O103" s="40"/>
      <c r="P103" s="40"/>
      <c r="Q103" s="40"/>
      <c r="R103" s="40"/>
      <c r="S103" s="40"/>
      <c r="T103" s="138"/>
      <c r="U103" s="132"/>
      <c r="V103" s="107"/>
      <c r="W103" s="37"/>
      <c r="X103" s="37"/>
      <c r="Y103" s="37"/>
      <c r="Z103" s="37"/>
      <c r="AA103" s="37"/>
      <c r="AB103" s="37"/>
      <c r="AC103" s="37"/>
      <c r="AD103" s="37"/>
      <c r="AE103" s="37"/>
      <c r="AF103" s="123"/>
      <c r="AG103" s="107"/>
      <c r="AH103" s="37"/>
      <c r="AI103" s="37"/>
      <c r="AJ103" s="37"/>
      <c r="AK103" s="37"/>
      <c r="AL103" s="37"/>
      <c r="AM103" s="37"/>
      <c r="AN103" s="37"/>
      <c r="AO103" s="37"/>
      <c r="AP103" s="37"/>
      <c r="AQ103" s="123"/>
      <c r="AR103" s="107"/>
    </row>
    <row r="104" spans="2:45" x14ac:dyDescent="0.25">
      <c r="B104" s="16"/>
      <c r="C104" s="5"/>
      <c r="D104" s="6"/>
      <c r="E104" s="6"/>
      <c r="F104" s="35" t="s">
        <v>5</v>
      </c>
      <c r="G104" s="35" t="s">
        <v>73</v>
      </c>
      <c r="H104" s="36">
        <v>6</v>
      </c>
      <c r="I104" s="96" t="s">
        <v>28</v>
      </c>
      <c r="J104" s="96" t="s">
        <v>28</v>
      </c>
      <c r="K104" s="39" t="s">
        <v>29</v>
      </c>
      <c r="L104" s="40"/>
      <c r="M104" s="40"/>
      <c r="N104" s="40"/>
      <c r="O104" s="40"/>
      <c r="P104" s="40"/>
      <c r="Q104" s="40"/>
      <c r="R104" s="40"/>
      <c r="S104" s="40"/>
      <c r="T104" s="138"/>
      <c r="U104" s="132"/>
      <c r="V104" s="107"/>
      <c r="W104" s="37"/>
      <c r="X104" s="37"/>
      <c r="Y104" s="37"/>
      <c r="Z104" s="37"/>
      <c r="AA104" s="37"/>
      <c r="AB104" s="37"/>
      <c r="AC104" s="37"/>
      <c r="AD104" s="37"/>
      <c r="AE104" s="37"/>
      <c r="AF104" s="123"/>
      <c r="AG104" s="107"/>
      <c r="AH104" s="37"/>
      <c r="AI104" s="37"/>
      <c r="AJ104" s="37"/>
      <c r="AK104" s="37"/>
      <c r="AL104" s="37"/>
      <c r="AM104" s="37"/>
      <c r="AN104" s="37"/>
      <c r="AO104" s="37"/>
      <c r="AP104" s="37"/>
      <c r="AQ104" s="123"/>
      <c r="AR104" s="107"/>
    </row>
    <row r="105" spans="2:45" s="10" customFormat="1" ht="15.75" thickBot="1" x14ac:dyDescent="0.3">
      <c r="B105" s="15"/>
      <c r="C105" s="8"/>
      <c r="D105" s="9"/>
      <c r="E105" s="9"/>
      <c r="F105" s="44"/>
      <c r="G105" s="44"/>
      <c r="H105" s="42"/>
      <c r="I105" s="98"/>
      <c r="J105" s="98"/>
      <c r="K105" s="43"/>
      <c r="L105" s="44"/>
      <c r="M105" s="44"/>
      <c r="N105" s="44"/>
      <c r="O105" s="44"/>
      <c r="P105" s="44"/>
      <c r="Q105" s="44"/>
      <c r="R105" s="44"/>
      <c r="S105" s="44"/>
      <c r="T105" s="140"/>
      <c r="U105" s="133"/>
      <c r="V105" s="110"/>
      <c r="W105" s="44"/>
      <c r="X105" s="44"/>
      <c r="Y105" s="44"/>
      <c r="Z105" s="44"/>
      <c r="AA105" s="44"/>
      <c r="AB105" s="44"/>
      <c r="AC105" s="44"/>
      <c r="AD105" s="44"/>
      <c r="AE105" s="44"/>
      <c r="AF105" s="124"/>
      <c r="AG105" s="110"/>
      <c r="AH105" s="44"/>
      <c r="AI105" s="44"/>
      <c r="AJ105" s="44"/>
      <c r="AK105" s="44"/>
      <c r="AL105" s="44"/>
      <c r="AM105" s="44"/>
      <c r="AN105" s="44"/>
      <c r="AO105" s="44"/>
      <c r="AP105" s="44"/>
      <c r="AQ105" s="124"/>
      <c r="AR105" s="110"/>
      <c r="AS105" s="17"/>
    </row>
    <row r="106" spans="2:45" x14ac:dyDescent="0.25">
      <c r="B106" s="16"/>
      <c r="C106" s="5" t="s">
        <v>22</v>
      </c>
      <c r="D106" s="6"/>
      <c r="E106" s="6"/>
      <c r="F106" s="35" t="s">
        <v>1</v>
      </c>
      <c r="G106" s="35" t="s">
        <v>73</v>
      </c>
      <c r="H106" s="36">
        <v>1</v>
      </c>
      <c r="I106" s="97">
        <f t="shared" ref="I106:J107" si="17">U106+AF106+AQ106</f>
        <v>0.60130718954248363</v>
      </c>
      <c r="J106" s="97">
        <f t="shared" si="17"/>
        <v>0.63398692810457513</v>
      </c>
      <c r="K106" s="38">
        <v>306</v>
      </c>
      <c r="L106" s="21"/>
      <c r="M106" s="37"/>
      <c r="N106" s="37"/>
      <c r="O106" s="37"/>
      <c r="P106" s="37"/>
      <c r="Q106" s="37">
        <v>144</v>
      </c>
      <c r="R106" s="37">
        <v>40</v>
      </c>
      <c r="S106" s="37">
        <v>5</v>
      </c>
      <c r="T106" s="141">
        <v>2</v>
      </c>
      <c r="U106" s="131">
        <f>(Q106+R106)/K106</f>
        <v>0.60130718954248363</v>
      </c>
      <c r="V106" s="97">
        <f>(Q106+T106+R106+S106)/K106</f>
        <v>0.62418300653594772</v>
      </c>
      <c r="W106" s="37"/>
      <c r="X106" s="37"/>
      <c r="Y106" s="37"/>
      <c r="Z106" s="37"/>
      <c r="AA106" s="37"/>
      <c r="AB106" s="37">
        <v>0</v>
      </c>
      <c r="AC106" s="37">
        <v>0</v>
      </c>
      <c r="AD106" s="37">
        <v>0</v>
      </c>
      <c r="AE106" s="37">
        <v>0</v>
      </c>
      <c r="AF106" s="117">
        <f>(AB106+AC106)/K106</f>
        <v>0</v>
      </c>
      <c r="AG106" s="97">
        <f>(AB106+AE106+AC106+AD106)/K106</f>
        <v>0</v>
      </c>
      <c r="AH106" s="37"/>
      <c r="AI106" s="37"/>
      <c r="AJ106" s="37"/>
      <c r="AK106" s="37"/>
      <c r="AL106" s="37"/>
      <c r="AM106" s="37">
        <v>0</v>
      </c>
      <c r="AN106" s="37">
        <v>0</v>
      </c>
      <c r="AO106" s="37">
        <v>2</v>
      </c>
      <c r="AP106" s="37">
        <v>1</v>
      </c>
      <c r="AQ106" s="117">
        <f>(AM106+AN106)/K106</f>
        <v>0</v>
      </c>
      <c r="AR106" s="97">
        <f>(AM106+AP106+AN106+AO106)/K106</f>
        <v>9.8039215686274508E-3</v>
      </c>
    </row>
    <row r="107" spans="2:45" x14ac:dyDescent="0.25">
      <c r="B107" s="16"/>
      <c r="C107" s="5"/>
      <c r="D107" s="6"/>
      <c r="E107" s="6"/>
      <c r="F107" s="35" t="s">
        <v>32</v>
      </c>
      <c r="G107" s="35" t="s">
        <v>73</v>
      </c>
      <c r="H107" s="36">
        <v>2</v>
      </c>
      <c r="I107" s="97">
        <f t="shared" si="17"/>
        <v>0.7421875</v>
      </c>
      <c r="J107" s="97">
        <f t="shared" si="17"/>
        <v>0.8125</v>
      </c>
      <c r="K107" s="38">
        <v>128</v>
      </c>
      <c r="L107" s="21"/>
      <c r="M107" s="37"/>
      <c r="N107" s="37"/>
      <c r="O107" s="37"/>
      <c r="P107" s="37">
        <v>6</v>
      </c>
      <c r="Q107" s="37">
        <v>77</v>
      </c>
      <c r="R107" s="37">
        <v>10</v>
      </c>
      <c r="S107" s="37">
        <v>3</v>
      </c>
      <c r="T107" s="141">
        <v>4</v>
      </c>
      <c r="U107" s="131">
        <f>(Q107+P107+R107)/K107</f>
        <v>0.7265625</v>
      </c>
      <c r="V107" s="97">
        <f>(P107+Q107+T107+R107+S107)/K107</f>
        <v>0.78125</v>
      </c>
      <c r="W107" s="37"/>
      <c r="X107" s="37"/>
      <c r="Y107" s="37"/>
      <c r="Z107" s="37"/>
      <c r="AA107" s="37">
        <v>0</v>
      </c>
      <c r="AB107" s="37">
        <v>0</v>
      </c>
      <c r="AC107" s="37">
        <v>1</v>
      </c>
      <c r="AD107" s="37">
        <v>0</v>
      </c>
      <c r="AE107" s="37">
        <v>1</v>
      </c>
      <c r="AF107" s="117">
        <f>(AB107+AA107+AC107)/K107</f>
        <v>7.8125E-3</v>
      </c>
      <c r="AG107" s="97">
        <f>(AA107+AB107+AE107+AC107+AD107)/K107</f>
        <v>1.5625E-2</v>
      </c>
      <c r="AH107" s="37"/>
      <c r="AI107" s="37"/>
      <c r="AJ107" s="37"/>
      <c r="AK107" s="37"/>
      <c r="AL107" s="37">
        <v>0</v>
      </c>
      <c r="AM107" s="37">
        <v>1</v>
      </c>
      <c r="AN107" s="37">
        <v>0</v>
      </c>
      <c r="AO107" s="37">
        <v>0</v>
      </c>
      <c r="AP107" s="37">
        <v>1</v>
      </c>
      <c r="AQ107" s="117">
        <f>(AM107+AL107+AN107)/K107</f>
        <v>7.8125E-3</v>
      </c>
      <c r="AR107" s="97">
        <f>(AL107+AM107+AP107+AN107+AO107)/K107</f>
        <v>1.5625E-2</v>
      </c>
    </row>
    <row r="108" spans="2:45" x14ac:dyDescent="0.25">
      <c r="B108" s="16"/>
      <c r="C108" s="5"/>
      <c r="D108" s="6"/>
      <c r="E108" s="6"/>
      <c r="F108" s="35" t="s">
        <v>2</v>
      </c>
      <c r="G108" s="35" t="s">
        <v>73</v>
      </c>
      <c r="H108" s="36">
        <v>4</v>
      </c>
      <c r="I108" s="96" t="s">
        <v>28</v>
      </c>
      <c r="J108" s="96" t="s">
        <v>28</v>
      </c>
      <c r="K108" s="39" t="s">
        <v>29</v>
      </c>
      <c r="L108" s="40"/>
      <c r="M108" s="40"/>
      <c r="N108" s="40"/>
      <c r="O108" s="40"/>
      <c r="P108" s="40"/>
      <c r="Q108" s="40"/>
      <c r="R108" s="40"/>
      <c r="S108" s="40"/>
      <c r="T108" s="138"/>
      <c r="U108" s="132"/>
      <c r="V108" s="107"/>
      <c r="W108" s="37"/>
      <c r="X108" s="37"/>
      <c r="Y108" s="37"/>
      <c r="Z108" s="37"/>
      <c r="AA108" s="37"/>
      <c r="AB108" s="37"/>
      <c r="AC108" s="37"/>
      <c r="AD108" s="37"/>
      <c r="AE108" s="37"/>
      <c r="AF108" s="123"/>
      <c r="AG108" s="107"/>
      <c r="AH108" s="37"/>
      <c r="AI108" s="37"/>
      <c r="AJ108" s="37"/>
      <c r="AK108" s="37"/>
      <c r="AL108" s="37"/>
      <c r="AM108" s="37"/>
      <c r="AN108" s="37"/>
      <c r="AO108" s="37"/>
      <c r="AP108" s="37"/>
      <c r="AQ108" s="123"/>
      <c r="AR108" s="107"/>
    </row>
    <row r="109" spans="2:45" x14ac:dyDescent="0.25">
      <c r="B109" s="16"/>
      <c r="C109" s="5"/>
      <c r="D109" s="6"/>
      <c r="E109" s="6"/>
      <c r="F109" s="35" t="s">
        <v>4</v>
      </c>
      <c r="G109" s="35" t="s">
        <v>73</v>
      </c>
      <c r="H109" s="36">
        <v>3</v>
      </c>
      <c r="I109" s="96" t="s">
        <v>28</v>
      </c>
      <c r="J109" s="96" t="s">
        <v>28</v>
      </c>
      <c r="K109" s="39" t="s">
        <v>29</v>
      </c>
      <c r="L109" s="40"/>
      <c r="M109" s="40"/>
      <c r="N109" s="40"/>
      <c r="O109" s="40"/>
      <c r="P109" s="40"/>
      <c r="Q109" s="40"/>
      <c r="R109" s="40"/>
      <c r="S109" s="40"/>
      <c r="T109" s="138"/>
      <c r="U109" s="132"/>
      <c r="V109" s="107"/>
      <c r="W109" s="37"/>
      <c r="X109" s="37"/>
      <c r="Y109" s="37"/>
      <c r="Z109" s="37"/>
      <c r="AA109" s="37"/>
      <c r="AB109" s="37"/>
      <c r="AC109" s="37"/>
      <c r="AD109" s="37"/>
      <c r="AE109" s="37"/>
      <c r="AF109" s="123"/>
      <c r="AG109" s="107"/>
      <c r="AH109" s="37"/>
      <c r="AI109" s="37"/>
      <c r="AJ109" s="37"/>
      <c r="AK109" s="37"/>
      <c r="AL109" s="37"/>
      <c r="AM109" s="37"/>
      <c r="AN109" s="37"/>
      <c r="AO109" s="37"/>
      <c r="AP109" s="37"/>
      <c r="AQ109" s="123"/>
      <c r="AR109" s="107"/>
    </row>
    <row r="110" spans="2:45" x14ac:dyDescent="0.25">
      <c r="B110" s="16"/>
      <c r="C110" s="5"/>
      <c r="D110" s="6"/>
      <c r="E110" s="6"/>
      <c r="F110" s="35" t="s">
        <v>5</v>
      </c>
      <c r="G110" s="35" t="s">
        <v>73</v>
      </c>
      <c r="H110" s="36">
        <v>6</v>
      </c>
      <c r="I110" s="96" t="s">
        <v>28</v>
      </c>
      <c r="J110" s="96" t="s">
        <v>28</v>
      </c>
      <c r="K110" s="39" t="s">
        <v>29</v>
      </c>
      <c r="L110" s="40"/>
      <c r="M110" s="40"/>
      <c r="N110" s="40"/>
      <c r="O110" s="40"/>
      <c r="P110" s="40"/>
      <c r="Q110" s="40"/>
      <c r="R110" s="40"/>
      <c r="S110" s="40"/>
      <c r="T110" s="138"/>
      <c r="U110" s="132"/>
      <c r="V110" s="107"/>
      <c r="W110" s="37"/>
      <c r="X110" s="37"/>
      <c r="Y110" s="37"/>
      <c r="Z110" s="37"/>
      <c r="AA110" s="37"/>
      <c r="AB110" s="37"/>
      <c r="AC110" s="37"/>
      <c r="AD110" s="37"/>
      <c r="AE110" s="37"/>
      <c r="AF110" s="123"/>
      <c r="AG110" s="107"/>
      <c r="AH110" s="37"/>
      <c r="AI110" s="37"/>
      <c r="AJ110" s="37"/>
      <c r="AK110" s="37"/>
      <c r="AL110" s="37"/>
      <c r="AM110" s="37"/>
      <c r="AN110" s="37"/>
      <c r="AO110" s="37"/>
      <c r="AP110" s="37"/>
      <c r="AQ110" s="123"/>
      <c r="AR110" s="107"/>
    </row>
    <row r="111" spans="2:45" s="28" customFormat="1" ht="15.75" thickBot="1" x14ac:dyDescent="0.3">
      <c r="B111" s="27"/>
      <c r="C111" s="8"/>
      <c r="D111" s="8"/>
      <c r="E111" s="8"/>
      <c r="F111" s="44"/>
      <c r="G111" s="44"/>
      <c r="H111" s="42"/>
      <c r="I111" s="98"/>
      <c r="J111" s="98"/>
      <c r="K111" s="43"/>
      <c r="L111" s="44"/>
      <c r="M111" s="44"/>
      <c r="N111" s="44"/>
      <c r="O111" s="44"/>
      <c r="P111" s="44"/>
      <c r="Q111" s="44"/>
      <c r="R111" s="44"/>
      <c r="S111" s="44"/>
      <c r="T111" s="140"/>
      <c r="U111" s="133"/>
      <c r="V111" s="110"/>
      <c r="W111" s="44"/>
      <c r="X111" s="44"/>
      <c r="Y111" s="44"/>
      <c r="Z111" s="44"/>
      <c r="AA111" s="44"/>
      <c r="AB111" s="44"/>
      <c r="AC111" s="44"/>
      <c r="AD111" s="44"/>
      <c r="AE111" s="44"/>
      <c r="AF111" s="124"/>
      <c r="AG111" s="110"/>
      <c r="AH111" s="44"/>
      <c r="AI111" s="44"/>
      <c r="AJ111" s="44"/>
      <c r="AK111" s="44"/>
      <c r="AL111" s="44"/>
      <c r="AM111" s="44"/>
      <c r="AN111" s="44"/>
      <c r="AO111" s="44"/>
      <c r="AP111" s="44"/>
      <c r="AQ111" s="124"/>
      <c r="AR111" s="110"/>
      <c r="AS111" s="26"/>
    </row>
    <row r="112" spans="2:45" x14ac:dyDescent="0.25">
      <c r="B112" s="16"/>
      <c r="C112" s="5" t="s">
        <v>23</v>
      </c>
      <c r="D112" s="6"/>
      <c r="E112" s="6"/>
      <c r="F112" s="35" t="s">
        <v>1</v>
      </c>
      <c r="G112" s="35" t="s">
        <v>73</v>
      </c>
      <c r="H112" s="36">
        <v>1</v>
      </c>
      <c r="I112" s="97">
        <f t="shared" ref="I112:J114" si="18">U112+AF112+AQ112</f>
        <v>0.59585492227979275</v>
      </c>
      <c r="J112" s="97">
        <f t="shared" si="18"/>
        <v>0.77202072538860111</v>
      </c>
      <c r="K112" s="38">
        <v>386</v>
      </c>
      <c r="L112" s="21"/>
      <c r="M112" s="37"/>
      <c r="N112" s="37"/>
      <c r="O112" s="37"/>
      <c r="P112" s="37"/>
      <c r="Q112" s="37">
        <v>86</v>
      </c>
      <c r="R112" s="37">
        <v>141</v>
      </c>
      <c r="S112" s="37">
        <v>61</v>
      </c>
      <c r="T112" s="141">
        <v>2</v>
      </c>
      <c r="U112" s="131">
        <f>(Q112+R112)/K112</f>
        <v>0.58808290155440412</v>
      </c>
      <c r="V112" s="97">
        <f>(Q112+T112+R112+S112)/K112</f>
        <v>0.75129533678756477</v>
      </c>
      <c r="W112" s="37"/>
      <c r="X112" s="37"/>
      <c r="Y112" s="37"/>
      <c r="Z112" s="37"/>
      <c r="AA112" s="37"/>
      <c r="AB112" s="37">
        <v>0</v>
      </c>
      <c r="AC112" s="37">
        <v>1</v>
      </c>
      <c r="AD112" s="37">
        <v>1</v>
      </c>
      <c r="AE112" s="37">
        <v>2</v>
      </c>
      <c r="AF112" s="117">
        <f>(AB112+AC112)/K112</f>
        <v>2.5906735751295338E-3</v>
      </c>
      <c r="AG112" s="97">
        <f>(AB112+AE112+AC112+AD112)/K112</f>
        <v>1.0362694300518135E-2</v>
      </c>
      <c r="AH112" s="37"/>
      <c r="AI112" s="37"/>
      <c r="AJ112" s="37"/>
      <c r="AK112" s="37"/>
      <c r="AL112" s="37"/>
      <c r="AM112" s="37">
        <v>0</v>
      </c>
      <c r="AN112" s="37">
        <v>2</v>
      </c>
      <c r="AO112" s="37">
        <v>1</v>
      </c>
      <c r="AP112" s="37">
        <v>1</v>
      </c>
      <c r="AQ112" s="117">
        <f>(AM112+AN112)/K112</f>
        <v>5.1813471502590676E-3</v>
      </c>
      <c r="AR112" s="97">
        <f>(AM112+AP112+AN112+AO112)/K112</f>
        <v>1.0362694300518135E-2</v>
      </c>
    </row>
    <row r="113" spans="2:45" x14ac:dyDescent="0.25">
      <c r="B113" s="16"/>
      <c r="C113" s="5"/>
      <c r="D113" s="6"/>
      <c r="E113" s="6"/>
      <c r="F113" s="35" t="s">
        <v>32</v>
      </c>
      <c r="G113" s="35" t="s">
        <v>73</v>
      </c>
      <c r="H113" s="36">
        <v>2</v>
      </c>
      <c r="I113" s="97">
        <f t="shared" si="18"/>
        <v>0.80729166666666663</v>
      </c>
      <c r="J113" s="97">
        <f t="shared" si="18"/>
        <v>0.82291666666666663</v>
      </c>
      <c r="K113" s="38">
        <v>384</v>
      </c>
      <c r="L113" s="21"/>
      <c r="M113" s="37"/>
      <c r="N113" s="37"/>
      <c r="O113" s="37"/>
      <c r="P113" s="37">
        <v>54</v>
      </c>
      <c r="Q113" s="37">
        <v>171</v>
      </c>
      <c r="R113" s="37">
        <v>78</v>
      </c>
      <c r="S113" s="37">
        <v>2</v>
      </c>
      <c r="T113" s="141">
        <v>2</v>
      </c>
      <c r="U113" s="131">
        <f>(Q113+P113+R113)/K113</f>
        <v>0.7890625</v>
      </c>
      <c r="V113" s="97">
        <f>(P113+Q113+T113+R113+S113)/K113</f>
        <v>0.79947916666666663</v>
      </c>
      <c r="W113" s="37"/>
      <c r="X113" s="37"/>
      <c r="Y113" s="37"/>
      <c r="Z113" s="37"/>
      <c r="AA113" s="37">
        <v>0</v>
      </c>
      <c r="AB113" s="37">
        <v>0</v>
      </c>
      <c r="AC113" s="37">
        <v>1</v>
      </c>
      <c r="AD113" s="37">
        <v>1</v>
      </c>
      <c r="AE113" s="37">
        <v>0</v>
      </c>
      <c r="AF113" s="117">
        <f>(AB113+AA113+AC113)/K113</f>
        <v>2.6041666666666665E-3</v>
      </c>
      <c r="AG113" s="97">
        <f>(AA113+AB113+AE113+AC113+AD113)/K113</f>
        <v>5.208333333333333E-3</v>
      </c>
      <c r="AH113" s="37"/>
      <c r="AI113" s="37"/>
      <c r="AJ113" s="37"/>
      <c r="AK113" s="37"/>
      <c r="AL113" s="37">
        <v>6</v>
      </c>
      <c r="AM113" s="37">
        <v>0</v>
      </c>
      <c r="AN113" s="37">
        <v>0</v>
      </c>
      <c r="AO113" s="37">
        <v>1</v>
      </c>
      <c r="AP113" s="37">
        <v>0</v>
      </c>
      <c r="AQ113" s="117">
        <f>(AM113+AL113+AN113)/K113</f>
        <v>1.5625E-2</v>
      </c>
      <c r="AR113" s="97">
        <f>(AL113+AM113+AP113+AN113+AO113)/K113</f>
        <v>1.8229166666666668E-2</v>
      </c>
    </row>
    <row r="114" spans="2:45" x14ac:dyDescent="0.25">
      <c r="B114" s="16"/>
      <c r="C114" s="5"/>
      <c r="D114" s="6"/>
      <c r="E114" s="6"/>
      <c r="F114" s="35" t="s">
        <v>2</v>
      </c>
      <c r="G114" s="35" t="s">
        <v>73</v>
      </c>
      <c r="H114" s="36">
        <v>4</v>
      </c>
      <c r="I114" s="97">
        <f t="shared" si="18"/>
        <v>0.67213114754098358</v>
      </c>
      <c r="J114" s="97">
        <f>V114+AG114+AR114</f>
        <v>0.72131147540983609</v>
      </c>
      <c r="K114" s="6">
        <v>61</v>
      </c>
      <c r="L114" s="21"/>
      <c r="M114" s="37"/>
      <c r="N114" s="6">
        <v>1</v>
      </c>
      <c r="O114" s="6">
        <v>32</v>
      </c>
      <c r="P114" s="6">
        <v>5</v>
      </c>
      <c r="Q114" s="6">
        <v>1</v>
      </c>
      <c r="R114" s="6">
        <v>2</v>
      </c>
      <c r="S114" s="6">
        <v>1</v>
      </c>
      <c r="T114" s="142">
        <v>2</v>
      </c>
      <c r="U114" s="131">
        <f>(N114+O114+P114+Q114+R114)/K114</f>
        <v>0.67213114754098358</v>
      </c>
      <c r="V114" s="97">
        <f>(O114+P114+Q114+R114+S114+N114+T114)/K114</f>
        <v>0.72131147540983609</v>
      </c>
      <c r="W114" s="37"/>
      <c r="X114" s="37"/>
      <c r="Y114" s="37">
        <v>0</v>
      </c>
      <c r="Z114" s="37">
        <v>0</v>
      </c>
      <c r="AA114" s="37">
        <v>0</v>
      </c>
      <c r="AB114" s="37">
        <v>0</v>
      </c>
      <c r="AC114" s="37">
        <v>0</v>
      </c>
      <c r="AD114" s="37">
        <v>0</v>
      </c>
      <c r="AE114" s="37">
        <v>0</v>
      </c>
      <c r="AF114" s="117">
        <f>(Y114+Z114+AA114+AB114+AC114)/K114</f>
        <v>0</v>
      </c>
      <c r="AG114" s="97">
        <f>(Z114+AA114+AB114+AC114+AD114+Y114+AE114)/K114</f>
        <v>0</v>
      </c>
      <c r="AH114" s="37"/>
      <c r="AI114" s="37"/>
      <c r="AJ114" s="37">
        <v>0</v>
      </c>
      <c r="AK114" s="37">
        <v>0</v>
      </c>
      <c r="AL114" s="37">
        <v>0</v>
      </c>
      <c r="AM114" s="37">
        <v>0</v>
      </c>
      <c r="AN114" s="37">
        <v>0</v>
      </c>
      <c r="AO114" s="37">
        <v>0</v>
      </c>
      <c r="AP114" s="37">
        <v>0</v>
      </c>
      <c r="AQ114" s="117">
        <f>(AJ114+AK114+AL114+AM114+AN114)/K114</f>
        <v>0</v>
      </c>
      <c r="AR114" s="97">
        <f>(AK114+AL114+AM114+AN114+AO114+AJ114+AP114)/K114</f>
        <v>0</v>
      </c>
    </row>
    <row r="115" spans="2:45" x14ac:dyDescent="0.25">
      <c r="B115" s="16"/>
      <c r="C115" s="5"/>
      <c r="D115" s="6"/>
      <c r="E115" s="6"/>
      <c r="F115" s="35" t="s">
        <v>4</v>
      </c>
      <c r="G115" s="35" t="s">
        <v>73</v>
      </c>
      <c r="H115" s="36">
        <v>3</v>
      </c>
      <c r="I115" s="96" t="s">
        <v>28</v>
      </c>
      <c r="J115" s="96" t="s">
        <v>28</v>
      </c>
      <c r="K115" s="39" t="s">
        <v>29</v>
      </c>
      <c r="L115" s="40"/>
      <c r="M115" s="40"/>
      <c r="N115" s="40"/>
      <c r="O115" s="40"/>
      <c r="P115" s="40"/>
      <c r="Q115" s="40"/>
      <c r="R115" s="40"/>
      <c r="S115" s="40"/>
      <c r="T115" s="138"/>
      <c r="U115" s="132"/>
      <c r="V115" s="107"/>
      <c r="W115" s="37"/>
      <c r="X115" s="37"/>
      <c r="Y115" s="37"/>
      <c r="Z115" s="37"/>
      <c r="AA115" s="37"/>
      <c r="AB115" s="37"/>
      <c r="AC115" s="37"/>
      <c r="AD115" s="37"/>
      <c r="AE115" s="37"/>
      <c r="AF115" s="123"/>
      <c r="AG115" s="107"/>
      <c r="AH115" s="37"/>
      <c r="AI115" s="37"/>
      <c r="AJ115" s="37"/>
      <c r="AK115" s="37"/>
      <c r="AL115" s="37"/>
      <c r="AM115" s="37"/>
      <c r="AN115" s="37"/>
      <c r="AO115" s="37"/>
      <c r="AP115" s="37"/>
      <c r="AQ115" s="123"/>
      <c r="AR115" s="107"/>
    </row>
    <row r="116" spans="2:45" x14ac:dyDescent="0.25">
      <c r="B116" s="16"/>
      <c r="C116" s="5"/>
      <c r="D116" s="6"/>
      <c r="E116" s="6"/>
      <c r="F116" s="35" t="s">
        <v>5</v>
      </c>
      <c r="G116" s="35" t="s">
        <v>73</v>
      </c>
      <c r="H116" s="36">
        <v>6</v>
      </c>
      <c r="I116" s="96" t="s">
        <v>28</v>
      </c>
      <c r="J116" s="96" t="s">
        <v>28</v>
      </c>
      <c r="K116" s="39" t="s">
        <v>29</v>
      </c>
      <c r="L116" s="40"/>
      <c r="M116" s="40"/>
      <c r="N116" s="40"/>
      <c r="O116" s="40"/>
      <c r="P116" s="40"/>
      <c r="Q116" s="40"/>
      <c r="R116" s="40"/>
      <c r="S116" s="40"/>
      <c r="T116" s="138"/>
      <c r="U116" s="132"/>
      <c r="V116" s="107"/>
      <c r="W116" s="37"/>
      <c r="X116" s="37"/>
      <c r="Y116" s="37"/>
      <c r="Z116" s="37"/>
      <c r="AA116" s="37"/>
      <c r="AB116" s="37"/>
      <c r="AC116" s="37"/>
      <c r="AD116" s="37"/>
      <c r="AE116" s="37"/>
      <c r="AF116" s="123"/>
      <c r="AG116" s="107"/>
      <c r="AH116" s="37"/>
      <c r="AI116" s="37"/>
      <c r="AJ116" s="37"/>
      <c r="AK116" s="37"/>
      <c r="AL116" s="37"/>
      <c r="AM116" s="37"/>
      <c r="AN116" s="37"/>
      <c r="AO116" s="37"/>
      <c r="AP116" s="37"/>
      <c r="AQ116" s="123"/>
      <c r="AR116" s="107"/>
    </row>
    <row r="117" spans="2:45" s="10" customFormat="1" ht="15.75" thickBot="1" x14ac:dyDescent="0.3">
      <c r="B117" s="15"/>
      <c r="C117" s="8"/>
      <c r="D117" s="9"/>
      <c r="E117" s="9"/>
      <c r="F117" s="44"/>
      <c r="G117" s="44"/>
      <c r="H117" s="42"/>
      <c r="I117" s="98"/>
      <c r="J117" s="98"/>
      <c r="K117" s="43"/>
      <c r="L117" s="44"/>
      <c r="M117" s="44"/>
      <c r="N117" s="44"/>
      <c r="O117" s="44"/>
      <c r="P117" s="44"/>
      <c r="Q117" s="44"/>
      <c r="R117" s="44"/>
      <c r="S117" s="44"/>
      <c r="T117" s="140"/>
      <c r="U117" s="133"/>
      <c r="V117" s="110"/>
      <c r="W117" s="44"/>
      <c r="X117" s="44"/>
      <c r="Y117" s="44"/>
      <c r="Z117" s="44"/>
      <c r="AA117" s="44"/>
      <c r="AB117" s="44"/>
      <c r="AC117" s="44"/>
      <c r="AD117" s="44"/>
      <c r="AE117" s="44"/>
      <c r="AF117" s="124"/>
      <c r="AG117" s="110"/>
      <c r="AH117" s="44"/>
      <c r="AI117" s="44"/>
      <c r="AJ117" s="44"/>
      <c r="AK117" s="44"/>
      <c r="AL117" s="44"/>
      <c r="AM117" s="44"/>
      <c r="AN117" s="44"/>
      <c r="AO117" s="44"/>
      <c r="AP117" s="44"/>
      <c r="AQ117" s="124"/>
      <c r="AR117" s="110"/>
      <c r="AS117" s="17"/>
    </row>
    <row r="118" spans="2:45" x14ac:dyDescent="0.25">
      <c r="B118" s="16"/>
      <c r="C118" s="5" t="s">
        <v>24</v>
      </c>
      <c r="D118" s="6"/>
      <c r="E118" s="6"/>
      <c r="F118" s="35" t="s">
        <v>1</v>
      </c>
      <c r="G118" s="35" t="s">
        <v>73</v>
      </c>
      <c r="H118" s="36">
        <v>1</v>
      </c>
      <c r="I118" s="97">
        <f t="shared" ref="I118:J119" si="19">U118+AF118+AQ118</f>
        <v>0.72839506172839508</v>
      </c>
      <c r="J118" s="97">
        <f t="shared" si="19"/>
        <v>0.7407407407407407</v>
      </c>
      <c r="K118" s="39">
        <v>243</v>
      </c>
      <c r="L118" s="21"/>
      <c r="M118" s="37"/>
      <c r="N118" s="37"/>
      <c r="O118" s="37"/>
      <c r="P118" s="37"/>
      <c r="Q118" s="37">
        <v>145</v>
      </c>
      <c r="R118" s="37">
        <v>32</v>
      </c>
      <c r="S118" s="37">
        <v>1</v>
      </c>
      <c r="T118" s="141">
        <v>1</v>
      </c>
      <c r="U118" s="131">
        <f>(Q118+R118)/K118</f>
        <v>0.72839506172839508</v>
      </c>
      <c r="V118" s="97">
        <f>(Q118+T118+R118+S118)/K118</f>
        <v>0.73662551440329216</v>
      </c>
      <c r="W118" s="37"/>
      <c r="X118" s="37"/>
      <c r="Y118" s="37"/>
      <c r="Z118" s="37"/>
      <c r="AA118" s="37"/>
      <c r="AB118" s="37">
        <v>0</v>
      </c>
      <c r="AC118" s="37">
        <v>0</v>
      </c>
      <c r="AD118" s="37">
        <v>0</v>
      </c>
      <c r="AE118" s="37">
        <v>0</v>
      </c>
      <c r="AF118" s="117">
        <f>(AB118+AC118)/K118</f>
        <v>0</v>
      </c>
      <c r="AG118" s="97">
        <f>(AB118+AE118+AC118+AD118)/K118</f>
        <v>0</v>
      </c>
      <c r="AH118" s="37"/>
      <c r="AI118" s="37"/>
      <c r="AJ118" s="37"/>
      <c r="AK118" s="37"/>
      <c r="AL118" s="37"/>
      <c r="AM118" s="37">
        <v>0</v>
      </c>
      <c r="AN118" s="37">
        <v>0</v>
      </c>
      <c r="AO118" s="37">
        <v>0</v>
      </c>
      <c r="AP118" s="37">
        <v>1</v>
      </c>
      <c r="AQ118" s="117">
        <f>(AM118+AN118)/K118</f>
        <v>0</v>
      </c>
      <c r="AR118" s="97">
        <f>(AM118+AP118+AN118+AO118)/K118</f>
        <v>4.11522633744856E-3</v>
      </c>
      <c r="AS118" s="33"/>
    </row>
    <row r="119" spans="2:45" x14ac:dyDescent="0.25">
      <c r="B119" s="16"/>
      <c r="C119" s="5"/>
      <c r="D119" s="6"/>
      <c r="E119" s="6"/>
      <c r="F119" s="35" t="s">
        <v>32</v>
      </c>
      <c r="G119" s="35" t="s">
        <v>73</v>
      </c>
      <c r="H119" s="36">
        <v>2</v>
      </c>
      <c r="I119" s="97">
        <f t="shared" si="19"/>
        <v>0.76470588235294112</v>
      </c>
      <c r="J119" s="97">
        <f t="shared" si="19"/>
        <v>0.78431372549019596</v>
      </c>
      <c r="K119" s="38">
        <v>153</v>
      </c>
      <c r="L119" s="21"/>
      <c r="M119" s="37"/>
      <c r="N119" s="37"/>
      <c r="O119" s="37"/>
      <c r="P119" s="37">
        <v>28</v>
      </c>
      <c r="Q119" s="37">
        <v>61</v>
      </c>
      <c r="R119" s="37">
        <v>26</v>
      </c>
      <c r="S119" s="37">
        <v>2</v>
      </c>
      <c r="T119" s="141">
        <v>0</v>
      </c>
      <c r="U119" s="131">
        <f>(Q119+P119+R119)/K119</f>
        <v>0.75163398692810457</v>
      </c>
      <c r="V119" s="97">
        <f>(P119+Q119+T119+R119+S119)/K119</f>
        <v>0.76470588235294112</v>
      </c>
      <c r="W119" s="37"/>
      <c r="X119" s="37"/>
      <c r="Y119" s="37"/>
      <c r="Z119" s="37"/>
      <c r="AA119" s="37">
        <v>0</v>
      </c>
      <c r="AB119" s="37">
        <v>0</v>
      </c>
      <c r="AC119" s="37">
        <v>1</v>
      </c>
      <c r="AD119" s="37">
        <v>0</v>
      </c>
      <c r="AE119" s="37">
        <v>0</v>
      </c>
      <c r="AF119" s="117">
        <f>(AB119+AA119+AC119)/K119</f>
        <v>6.5359477124183009E-3</v>
      </c>
      <c r="AG119" s="97">
        <f>(AA119+AB119+AE119+AC119+AD119)/K119</f>
        <v>6.5359477124183009E-3</v>
      </c>
      <c r="AH119" s="37"/>
      <c r="AI119" s="37"/>
      <c r="AJ119" s="37"/>
      <c r="AK119" s="37"/>
      <c r="AL119" s="37">
        <v>1</v>
      </c>
      <c r="AM119" s="37">
        <v>0</v>
      </c>
      <c r="AN119" s="37">
        <v>0</v>
      </c>
      <c r="AO119" s="37">
        <v>1</v>
      </c>
      <c r="AP119" s="37">
        <v>0</v>
      </c>
      <c r="AQ119" s="117">
        <f>(AM119+AL119+AN119)/K119</f>
        <v>6.5359477124183009E-3</v>
      </c>
      <c r="AR119" s="97">
        <f>(AL119+AM119+AP119+AN119+AO119)/K119</f>
        <v>1.3071895424836602E-2</v>
      </c>
    </row>
    <row r="120" spans="2:45" x14ac:dyDescent="0.25">
      <c r="B120" s="16"/>
      <c r="C120" s="5"/>
      <c r="D120" s="6"/>
      <c r="E120" s="6"/>
      <c r="F120" s="35" t="s">
        <v>2</v>
      </c>
      <c r="G120" s="35" t="s">
        <v>73</v>
      </c>
      <c r="H120" s="36">
        <v>4</v>
      </c>
      <c r="I120" s="96" t="s">
        <v>28</v>
      </c>
      <c r="J120" s="96" t="s">
        <v>28</v>
      </c>
      <c r="K120" s="39" t="s">
        <v>29</v>
      </c>
      <c r="L120" s="40"/>
      <c r="M120" s="40"/>
      <c r="N120" s="40"/>
      <c r="O120" s="40"/>
      <c r="P120" s="40"/>
      <c r="Q120" s="40"/>
      <c r="R120" s="40"/>
      <c r="S120" s="40"/>
      <c r="T120" s="138"/>
      <c r="U120" s="132"/>
      <c r="V120" s="107"/>
      <c r="W120" s="37"/>
      <c r="X120" s="37"/>
      <c r="Y120" s="37"/>
      <c r="Z120" s="37"/>
      <c r="AA120" s="37"/>
      <c r="AB120" s="37"/>
      <c r="AC120" s="37"/>
      <c r="AD120" s="37"/>
      <c r="AE120" s="37"/>
      <c r="AF120" s="123"/>
      <c r="AG120" s="107"/>
      <c r="AH120" s="37"/>
      <c r="AI120" s="37"/>
      <c r="AJ120" s="37"/>
      <c r="AK120" s="37"/>
      <c r="AL120" s="37"/>
      <c r="AM120" s="37"/>
      <c r="AN120" s="37"/>
      <c r="AO120" s="37"/>
      <c r="AP120" s="37"/>
      <c r="AQ120" s="123"/>
      <c r="AR120" s="107"/>
    </row>
    <row r="121" spans="2:45" x14ac:dyDescent="0.25">
      <c r="B121" s="16"/>
      <c r="C121" s="5"/>
      <c r="D121" s="6"/>
      <c r="E121" s="6"/>
      <c r="F121" s="35" t="s">
        <v>4</v>
      </c>
      <c r="G121" s="35" t="s">
        <v>73</v>
      </c>
      <c r="H121" s="36">
        <v>3</v>
      </c>
      <c r="I121" s="96" t="s">
        <v>28</v>
      </c>
      <c r="J121" s="96" t="s">
        <v>28</v>
      </c>
      <c r="K121" s="134" t="s">
        <v>29</v>
      </c>
      <c r="L121" s="137"/>
      <c r="M121" s="40"/>
      <c r="N121" s="40"/>
      <c r="O121" s="40"/>
      <c r="P121" s="40"/>
      <c r="Q121" s="40"/>
      <c r="R121" s="40"/>
      <c r="S121" s="40"/>
      <c r="T121" s="138"/>
      <c r="U121" s="132"/>
      <c r="V121" s="107"/>
      <c r="W121" s="37"/>
      <c r="X121" s="37"/>
      <c r="Y121" s="37"/>
      <c r="Z121" s="37"/>
      <c r="AA121" s="37"/>
      <c r="AB121" s="37"/>
      <c r="AC121" s="37"/>
      <c r="AD121" s="37"/>
      <c r="AE121" s="37"/>
      <c r="AF121" s="123"/>
      <c r="AG121" s="107"/>
      <c r="AH121" s="37"/>
      <c r="AI121" s="37"/>
      <c r="AJ121" s="37"/>
      <c r="AK121" s="37"/>
      <c r="AL121" s="37"/>
      <c r="AM121" s="37"/>
      <c r="AN121" s="37"/>
      <c r="AO121" s="37"/>
      <c r="AP121" s="37"/>
      <c r="AQ121" s="123"/>
      <c r="AR121" s="107"/>
    </row>
    <row r="122" spans="2:45" x14ac:dyDescent="0.25">
      <c r="B122" s="16"/>
      <c r="C122" s="5"/>
      <c r="D122" s="6"/>
      <c r="E122" s="6"/>
      <c r="F122" s="35" t="s">
        <v>5</v>
      </c>
      <c r="G122" s="35" t="s">
        <v>73</v>
      </c>
      <c r="H122" s="36">
        <v>6</v>
      </c>
      <c r="I122" s="96" t="s">
        <v>28</v>
      </c>
      <c r="J122" s="96" t="s">
        <v>28</v>
      </c>
      <c r="K122" s="134" t="s">
        <v>29</v>
      </c>
      <c r="L122" s="137"/>
      <c r="M122" s="40"/>
      <c r="N122" s="40"/>
      <c r="O122" s="40"/>
      <c r="P122" s="40"/>
      <c r="Q122" s="40"/>
      <c r="R122" s="40"/>
      <c r="S122" s="40"/>
      <c r="T122" s="138"/>
      <c r="U122" s="132"/>
      <c r="V122" s="107"/>
      <c r="W122" s="37"/>
      <c r="X122" s="37"/>
      <c r="Y122" s="37"/>
      <c r="Z122" s="37"/>
      <c r="AA122" s="37"/>
      <c r="AB122" s="37"/>
      <c r="AC122" s="37"/>
      <c r="AD122" s="37"/>
      <c r="AE122" s="37"/>
      <c r="AF122" s="123"/>
      <c r="AG122" s="107"/>
      <c r="AH122" s="37"/>
      <c r="AI122" s="37"/>
      <c r="AJ122" s="37"/>
      <c r="AK122" s="37"/>
      <c r="AL122" s="37"/>
      <c r="AM122" s="37"/>
      <c r="AN122" s="37"/>
      <c r="AO122" s="37"/>
      <c r="AP122" s="37"/>
      <c r="AQ122" s="123"/>
      <c r="AR122" s="107"/>
    </row>
    <row r="123" spans="2:45" s="28" customFormat="1" ht="15.75" thickBot="1" x14ac:dyDescent="0.3">
      <c r="B123" s="27"/>
      <c r="C123" s="8"/>
      <c r="D123" s="8"/>
      <c r="E123" s="8"/>
      <c r="F123" s="44"/>
      <c r="G123" s="44"/>
      <c r="H123" s="42"/>
      <c r="I123" s="98"/>
      <c r="J123" s="98"/>
      <c r="K123" s="135"/>
      <c r="L123" s="139"/>
      <c r="M123" s="44"/>
      <c r="N123" s="44"/>
      <c r="O123" s="44"/>
      <c r="P123" s="44"/>
      <c r="Q123" s="44"/>
      <c r="R123" s="44"/>
      <c r="S123" s="44"/>
      <c r="T123" s="140"/>
      <c r="U123" s="133"/>
      <c r="V123" s="110"/>
      <c r="W123" s="44"/>
      <c r="X123" s="44"/>
      <c r="Y123" s="44"/>
      <c r="Z123" s="44"/>
      <c r="AA123" s="44"/>
      <c r="AB123" s="44"/>
      <c r="AC123" s="44"/>
      <c r="AD123" s="44"/>
      <c r="AE123" s="44"/>
      <c r="AF123" s="124"/>
      <c r="AG123" s="110"/>
      <c r="AH123" s="44"/>
      <c r="AI123" s="44"/>
      <c r="AJ123" s="44"/>
      <c r="AK123" s="44"/>
      <c r="AL123" s="44"/>
      <c r="AM123" s="44"/>
      <c r="AN123" s="44"/>
      <c r="AO123" s="44"/>
      <c r="AP123" s="44"/>
      <c r="AQ123" s="124"/>
      <c r="AR123" s="110"/>
      <c r="AS123" s="26"/>
    </row>
    <row r="124" spans="2:45" x14ac:dyDescent="0.25">
      <c r="B124" s="16"/>
      <c r="C124" s="5" t="s">
        <v>25</v>
      </c>
      <c r="D124" s="6"/>
      <c r="E124" s="6"/>
      <c r="F124" s="35" t="s">
        <v>1</v>
      </c>
      <c r="G124" s="35" t="s">
        <v>73</v>
      </c>
      <c r="H124" s="36">
        <v>1</v>
      </c>
      <c r="I124" s="97">
        <f t="shared" ref="I124:J126" si="20">U124+AF124+AQ124</f>
        <v>0.7527272727272728</v>
      </c>
      <c r="J124" s="97">
        <f t="shared" si="20"/>
        <v>0.8036363636363637</v>
      </c>
      <c r="K124" s="136">
        <v>275</v>
      </c>
      <c r="L124" s="62"/>
      <c r="M124" s="37"/>
      <c r="N124" s="37"/>
      <c r="O124" s="37"/>
      <c r="P124" s="37"/>
      <c r="Q124" s="37">
        <v>156</v>
      </c>
      <c r="R124" s="37">
        <v>50</v>
      </c>
      <c r="S124" s="37">
        <v>7</v>
      </c>
      <c r="T124" s="141">
        <v>1</v>
      </c>
      <c r="U124" s="131">
        <f>(Q124+R124)/K124</f>
        <v>0.74909090909090914</v>
      </c>
      <c r="V124" s="97">
        <f>(Q124+T124+R124+S124)/K124</f>
        <v>0.7781818181818182</v>
      </c>
      <c r="W124" s="37"/>
      <c r="X124" s="37"/>
      <c r="Y124" s="37"/>
      <c r="Z124" s="37"/>
      <c r="AA124" s="37"/>
      <c r="AB124" s="37">
        <v>0</v>
      </c>
      <c r="AC124" s="37">
        <v>1</v>
      </c>
      <c r="AD124" s="37">
        <v>0</v>
      </c>
      <c r="AE124" s="37">
        <v>0</v>
      </c>
      <c r="AF124" s="117">
        <f>(AB124+AC124)/K124</f>
        <v>3.6363636363636364E-3</v>
      </c>
      <c r="AG124" s="97">
        <f>(AB124+AE124+AC124+AD124)/K124</f>
        <v>3.6363636363636364E-3</v>
      </c>
      <c r="AH124" s="37"/>
      <c r="AI124" s="37"/>
      <c r="AJ124" s="37"/>
      <c r="AK124" s="37"/>
      <c r="AL124" s="37"/>
      <c r="AM124" s="37">
        <v>0</v>
      </c>
      <c r="AN124" s="37">
        <v>0</v>
      </c>
      <c r="AO124" s="37">
        <v>4</v>
      </c>
      <c r="AP124" s="37">
        <v>2</v>
      </c>
      <c r="AQ124" s="117">
        <f>(AM124+AN124)/K124</f>
        <v>0</v>
      </c>
      <c r="AR124" s="97">
        <f>(AM124+AP124+AN124+AO124)/K124</f>
        <v>2.181818181818182E-2</v>
      </c>
    </row>
    <row r="125" spans="2:45" x14ac:dyDescent="0.25">
      <c r="B125" s="16"/>
      <c r="C125" s="5"/>
      <c r="D125" s="6"/>
      <c r="E125" s="6"/>
      <c r="F125" s="35" t="s">
        <v>32</v>
      </c>
      <c r="G125" s="35" t="s">
        <v>73</v>
      </c>
      <c r="H125" s="36">
        <v>2</v>
      </c>
      <c r="I125" s="97">
        <f t="shared" si="20"/>
        <v>0.72058823529411764</v>
      </c>
      <c r="J125" s="97">
        <f t="shared" si="20"/>
        <v>0.76286764705882359</v>
      </c>
      <c r="K125" s="136">
        <v>544</v>
      </c>
      <c r="L125" s="62"/>
      <c r="M125" s="37"/>
      <c r="N125" s="37"/>
      <c r="O125" s="37"/>
      <c r="P125" s="37">
        <v>37</v>
      </c>
      <c r="Q125" s="37">
        <v>286</v>
      </c>
      <c r="R125" s="37">
        <v>61</v>
      </c>
      <c r="S125" s="37">
        <v>13</v>
      </c>
      <c r="T125" s="141">
        <v>5</v>
      </c>
      <c r="U125" s="131">
        <f>(Q125+P125+R125)/K125</f>
        <v>0.70588235294117652</v>
      </c>
      <c r="V125" s="97">
        <f>(P125+Q125+T125+R125+S125)/K125</f>
        <v>0.73897058823529416</v>
      </c>
      <c r="W125" s="37"/>
      <c r="X125" s="37"/>
      <c r="Y125" s="37"/>
      <c r="Z125" s="37"/>
      <c r="AA125" s="37">
        <v>0</v>
      </c>
      <c r="AB125" s="37">
        <v>0</v>
      </c>
      <c r="AC125" s="37">
        <v>0</v>
      </c>
      <c r="AD125" s="37">
        <v>0</v>
      </c>
      <c r="AE125" s="37">
        <v>0</v>
      </c>
      <c r="AF125" s="117">
        <f>(AB125+AA125+AC125)/K125</f>
        <v>0</v>
      </c>
      <c r="AG125" s="97">
        <f>(AA125+AB125+AE125+AC125+AD125)/K125</f>
        <v>0</v>
      </c>
      <c r="AH125" s="37"/>
      <c r="AI125" s="37"/>
      <c r="AJ125" s="37"/>
      <c r="AK125" s="37"/>
      <c r="AL125" s="37">
        <v>2</v>
      </c>
      <c r="AM125" s="37">
        <v>3</v>
      </c>
      <c r="AN125" s="37">
        <v>3</v>
      </c>
      <c r="AO125" s="37">
        <v>4</v>
      </c>
      <c r="AP125" s="37">
        <v>1</v>
      </c>
      <c r="AQ125" s="117">
        <f>(AM125+AL125+AN125)/K125</f>
        <v>1.4705882352941176E-2</v>
      </c>
      <c r="AR125" s="97">
        <f>(AL125+AM125+AP125+AN125+AO125)/K125</f>
        <v>2.389705882352941E-2</v>
      </c>
    </row>
    <row r="126" spans="2:45" x14ac:dyDescent="0.25">
      <c r="B126" s="16"/>
      <c r="C126" s="5"/>
      <c r="D126" s="6"/>
      <c r="E126" s="6"/>
      <c r="F126" s="35" t="s">
        <v>2</v>
      </c>
      <c r="G126" s="35" t="s">
        <v>73</v>
      </c>
      <c r="H126" s="36">
        <v>4</v>
      </c>
      <c r="I126" s="97">
        <f t="shared" si="20"/>
        <v>1</v>
      </c>
      <c r="J126" s="97">
        <f>V126+AG126+AR126</f>
        <v>1</v>
      </c>
      <c r="K126" s="6">
        <v>21</v>
      </c>
      <c r="L126" s="62"/>
      <c r="M126" s="37"/>
      <c r="N126" s="65">
        <v>21</v>
      </c>
      <c r="O126" s="65">
        <v>0</v>
      </c>
      <c r="P126" s="65">
        <v>0</v>
      </c>
      <c r="Q126" s="65">
        <v>0</v>
      </c>
      <c r="R126" s="65">
        <v>0</v>
      </c>
      <c r="S126" s="65">
        <v>0</v>
      </c>
      <c r="T126" s="142">
        <v>0</v>
      </c>
      <c r="U126" s="131">
        <f>(N126+O126+P126+Q126+R126)/K126</f>
        <v>1</v>
      </c>
      <c r="V126" s="97">
        <f>(O126+P126+Q126+R126+S126+N126+T126)/K126</f>
        <v>1</v>
      </c>
      <c r="W126" s="37"/>
      <c r="X126" s="37"/>
      <c r="Y126" s="37">
        <v>0</v>
      </c>
      <c r="Z126" s="37">
        <v>0</v>
      </c>
      <c r="AA126" s="37">
        <v>0</v>
      </c>
      <c r="AB126" s="37">
        <v>0</v>
      </c>
      <c r="AC126" s="37">
        <v>0</v>
      </c>
      <c r="AD126" s="37">
        <v>0</v>
      </c>
      <c r="AE126" s="37">
        <v>0</v>
      </c>
      <c r="AF126" s="117">
        <f>(Y126+Z126+AA126+AB126+AC126)/K126</f>
        <v>0</v>
      </c>
      <c r="AG126" s="97">
        <f>(Z126+AA126+AB126+AC126+AD126+Y126+AE126)/K126</f>
        <v>0</v>
      </c>
      <c r="AH126" s="37"/>
      <c r="AI126" s="37"/>
      <c r="AJ126" s="37">
        <v>0</v>
      </c>
      <c r="AK126" s="37">
        <v>0</v>
      </c>
      <c r="AL126" s="37">
        <v>0</v>
      </c>
      <c r="AM126" s="37">
        <v>0</v>
      </c>
      <c r="AN126" s="37">
        <v>0</v>
      </c>
      <c r="AO126" s="37">
        <v>0</v>
      </c>
      <c r="AP126" s="37">
        <v>0</v>
      </c>
      <c r="AQ126" s="117">
        <f>(AJ126+AK126+AL126+AM126+AN126)/K126</f>
        <v>0</v>
      </c>
      <c r="AR126" s="97">
        <f>(AK126+AL126+AM126+AN126+AO126+AJ126+AP126)/K126</f>
        <v>0</v>
      </c>
    </row>
    <row r="127" spans="2:45" x14ac:dyDescent="0.25">
      <c r="B127" s="16"/>
      <c r="C127" s="5"/>
      <c r="D127" s="6"/>
      <c r="E127" s="6"/>
      <c r="F127" s="35" t="s">
        <v>4</v>
      </c>
      <c r="G127" s="35" t="s">
        <v>73</v>
      </c>
      <c r="H127" s="36">
        <v>3</v>
      </c>
      <c r="I127" s="96" t="s">
        <v>28</v>
      </c>
      <c r="J127" s="96" t="s">
        <v>28</v>
      </c>
      <c r="K127" s="134" t="s">
        <v>29</v>
      </c>
      <c r="L127" s="137"/>
      <c r="M127" s="40"/>
      <c r="N127" s="40"/>
      <c r="O127" s="40"/>
      <c r="P127" s="40"/>
      <c r="Q127" s="40"/>
      <c r="R127" s="40"/>
      <c r="S127" s="40"/>
      <c r="T127" s="138"/>
      <c r="U127" s="132"/>
      <c r="V127" s="107"/>
      <c r="W127" s="37"/>
      <c r="X127" s="37"/>
      <c r="Y127" s="37"/>
      <c r="Z127" s="37"/>
      <c r="AA127" s="37"/>
      <c r="AB127" s="37"/>
      <c r="AC127" s="37"/>
      <c r="AD127" s="37"/>
      <c r="AE127" s="37"/>
      <c r="AF127" s="123"/>
      <c r="AG127" s="107"/>
      <c r="AH127" s="37"/>
      <c r="AI127" s="37"/>
      <c r="AJ127" s="37"/>
      <c r="AK127" s="37"/>
      <c r="AL127" s="37"/>
      <c r="AM127" s="37"/>
      <c r="AN127" s="37"/>
      <c r="AO127" s="37"/>
      <c r="AP127" s="37"/>
      <c r="AQ127" s="123"/>
      <c r="AR127" s="107"/>
    </row>
    <row r="128" spans="2:45" x14ac:dyDescent="0.25">
      <c r="B128" s="16"/>
      <c r="C128" s="5"/>
      <c r="D128" s="6"/>
      <c r="E128" s="6"/>
      <c r="F128" s="35" t="s">
        <v>5</v>
      </c>
      <c r="G128" s="35" t="s">
        <v>73</v>
      </c>
      <c r="H128" s="36">
        <v>6</v>
      </c>
      <c r="I128" s="96" t="s">
        <v>28</v>
      </c>
      <c r="J128" s="96" t="s">
        <v>28</v>
      </c>
      <c r="K128" s="134" t="s">
        <v>29</v>
      </c>
      <c r="L128" s="137"/>
      <c r="M128" s="40"/>
      <c r="N128" s="40"/>
      <c r="O128" s="40"/>
      <c r="P128" s="40"/>
      <c r="Q128" s="40"/>
      <c r="R128" s="40"/>
      <c r="S128" s="40"/>
      <c r="T128" s="138"/>
      <c r="U128" s="132"/>
      <c r="V128" s="107"/>
      <c r="W128" s="37"/>
      <c r="X128" s="37"/>
      <c r="Y128" s="37"/>
      <c r="Z128" s="37"/>
      <c r="AA128" s="37"/>
      <c r="AB128" s="37"/>
      <c r="AC128" s="37"/>
      <c r="AD128" s="37"/>
      <c r="AE128" s="37"/>
      <c r="AF128" s="123"/>
      <c r="AG128" s="107"/>
      <c r="AH128" s="37"/>
      <c r="AI128" s="37"/>
      <c r="AJ128" s="37"/>
      <c r="AK128" s="37"/>
      <c r="AL128" s="37"/>
      <c r="AM128" s="37"/>
      <c r="AN128" s="37"/>
      <c r="AO128" s="37"/>
      <c r="AP128" s="37"/>
      <c r="AQ128" s="123"/>
      <c r="AR128" s="107"/>
    </row>
    <row r="129" spans="2:45" s="28" customFormat="1" ht="15.75" thickBot="1" x14ac:dyDescent="0.3">
      <c r="B129" s="27"/>
      <c r="C129" s="8"/>
      <c r="D129" s="8"/>
      <c r="E129" s="8"/>
      <c r="F129" s="44"/>
      <c r="G129" s="44"/>
      <c r="H129" s="42"/>
      <c r="I129" s="98"/>
      <c r="J129" s="98"/>
      <c r="K129" s="135"/>
      <c r="L129" s="139"/>
      <c r="M129" s="44"/>
      <c r="N129" s="44"/>
      <c r="O129" s="44"/>
      <c r="P129" s="44"/>
      <c r="Q129" s="44"/>
      <c r="R129" s="44"/>
      <c r="S129" s="44"/>
      <c r="T129" s="140"/>
      <c r="U129" s="133"/>
      <c r="V129" s="110"/>
      <c r="W129" s="44"/>
      <c r="X129" s="44"/>
      <c r="Y129" s="44"/>
      <c r="Z129" s="44"/>
      <c r="AA129" s="44"/>
      <c r="AB129" s="44"/>
      <c r="AC129" s="44"/>
      <c r="AD129" s="44"/>
      <c r="AE129" s="44"/>
      <c r="AF129" s="124"/>
      <c r="AG129" s="110"/>
      <c r="AH129" s="44"/>
      <c r="AI129" s="44"/>
      <c r="AJ129" s="44"/>
      <c r="AK129" s="44"/>
      <c r="AL129" s="44"/>
      <c r="AM129" s="44"/>
      <c r="AN129" s="44"/>
      <c r="AO129" s="44"/>
      <c r="AP129" s="44"/>
      <c r="AQ129" s="124"/>
      <c r="AR129" s="110"/>
      <c r="AS129" s="26"/>
    </row>
    <row r="130" spans="2:45" x14ac:dyDescent="0.25">
      <c r="B130" s="16"/>
      <c r="C130" s="5" t="s">
        <v>26</v>
      </c>
      <c r="D130" s="6"/>
      <c r="E130" s="6"/>
      <c r="F130" s="35" t="s">
        <v>1</v>
      </c>
      <c r="G130" s="35" t="s">
        <v>73</v>
      </c>
      <c r="H130" s="36"/>
      <c r="I130" s="97">
        <f t="shared" ref="I130:J132" si="21">U130+AF130+AQ130</f>
        <v>0.83475091130012147</v>
      </c>
      <c r="J130" s="97">
        <f t="shared" si="21"/>
        <v>0.85176184690157952</v>
      </c>
      <c r="K130" s="134">
        <v>1646</v>
      </c>
      <c r="L130" s="62"/>
      <c r="M130" s="37"/>
      <c r="N130" s="37"/>
      <c r="O130" s="37"/>
      <c r="P130" s="37"/>
      <c r="Q130" s="40">
        <v>992</v>
      </c>
      <c r="R130" s="37">
        <v>378</v>
      </c>
      <c r="S130" s="37">
        <v>11</v>
      </c>
      <c r="T130" s="141">
        <v>11</v>
      </c>
      <c r="U130" s="131">
        <f>(Q130+R130)/K130</f>
        <v>0.83232077764277035</v>
      </c>
      <c r="V130" s="97">
        <f>(Q130+T130+R130+S130)/K130</f>
        <v>0.84568651275820172</v>
      </c>
      <c r="W130" s="37"/>
      <c r="X130" s="37"/>
      <c r="Y130" s="37"/>
      <c r="Z130" s="37"/>
      <c r="AA130" s="37"/>
      <c r="AB130" s="37">
        <v>1</v>
      </c>
      <c r="AC130" s="37">
        <v>1</v>
      </c>
      <c r="AD130" s="37">
        <v>2</v>
      </c>
      <c r="AE130" s="37">
        <v>0</v>
      </c>
      <c r="AF130" s="117">
        <f>(AB130+AC130)/K130</f>
        <v>1.215066828675577E-3</v>
      </c>
      <c r="AG130" s="97">
        <f>(AB130+AE130+AC130+AD130)/K130</f>
        <v>2.4301336573511541E-3</v>
      </c>
      <c r="AH130" s="37"/>
      <c r="AI130" s="37"/>
      <c r="AJ130" s="37"/>
      <c r="AK130" s="37"/>
      <c r="AL130" s="37"/>
      <c r="AM130" s="37">
        <v>1</v>
      </c>
      <c r="AN130" s="37">
        <v>1</v>
      </c>
      <c r="AO130" s="37">
        <v>2</v>
      </c>
      <c r="AP130" s="37">
        <v>2</v>
      </c>
      <c r="AQ130" s="117">
        <f>(AM130+AN130)/K130</f>
        <v>1.215066828675577E-3</v>
      </c>
      <c r="AR130" s="97">
        <f>(AM130+AP130+AN130+AO130)/K130</f>
        <v>3.6452004860267314E-3</v>
      </c>
    </row>
    <row r="131" spans="2:45" x14ac:dyDescent="0.25">
      <c r="B131" s="16"/>
      <c r="C131" s="5"/>
      <c r="D131" s="6"/>
      <c r="E131" s="6"/>
      <c r="F131" s="35" t="s">
        <v>32</v>
      </c>
      <c r="G131" s="35" t="s">
        <v>73</v>
      </c>
      <c r="H131" s="36">
        <v>2</v>
      </c>
      <c r="I131" s="97">
        <f t="shared" si="21"/>
        <v>0.71107178968655205</v>
      </c>
      <c r="J131" s="97">
        <f t="shared" si="21"/>
        <v>0.77098078867542974</v>
      </c>
      <c r="K131" s="134">
        <v>3956</v>
      </c>
      <c r="L131" s="62"/>
      <c r="M131" s="37"/>
      <c r="N131" s="37"/>
      <c r="O131" s="37"/>
      <c r="P131" s="37">
        <v>28</v>
      </c>
      <c r="Q131" s="40">
        <v>2164</v>
      </c>
      <c r="R131" s="37">
        <v>585</v>
      </c>
      <c r="S131" s="37">
        <v>128</v>
      </c>
      <c r="T131" s="141">
        <v>67</v>
      </c>
      <c r="U131" s="131">
        <f>(Q131+P131+R131)/K131</f>
        <v>0.70197168857431747</v>
      </c>
      <c r="V131" s="97">
        <f>(P131+Q131+T131+R131+S131)/K131</f>
        <v>0.75126390293225476</v>
      </c>
      <c r="W131" s="37"/>
      <c r="X131" s="37"/>
      <c r="Y131" s="37"/>
      <c r="Z131" s="37"/>
      <c r="AA131" s="37">
        <v>2</v>
      </c>
      <c r="AB131" s="37">
        <v>1</v>
      </c>
      <c r="AC131" s="37">
        <v>4</v>
      </c>
      <c r="AD131" s="37">
        <v>12</v>
      </c>
      <c r="AE131" s="37">
        <v>1</v>
      </c>
      <c r="AF131" s="117">
        <f>(AB131+AA131+AC131)/K131</f>
        <v>1.7694641051567239E-3</v>
      </c>
      <c r="AG131" s="97">
        <f>(AA131+AB131+AE131+AC131+AD131)/K131</f>
        <v>5.0556117290192111E-3</v>
      </c>
      <c r="AH131" s="37"/>
      <c r="AI131" s="37"/>
      <c r="AJ131" s="37"/>
      <c r="AK131" s="37"/>
      <c r="AL131" s="37">
        <v>8</v>
      </c>
      <c r="AM131" s="37">
        <v>6</v>
      </c>
      <c r="AN131" s="37">
        <v>15</v>
      </c>
      <c r="AO131" s="37">
        <v>10</v>
      </c>
      <c r="AP131" s="37">
        <v>19</v>
      </c>
      <c r="AQ131" s="117">
        <f>(AM131+AL131+AN131)/K131</f>
        <v>7.3306370070778566E-3</v>
      </c>
      <c r="AR131" s="97">
        <f>(AL131+AM131+AP131+AN131+AO131)/K131</f>
        <v>1.4661274014155713E-2</v>
      </c>
    </row>
    <row r="132" spans="2:45" x14ac:dyDescent="0.25">
      <c r="B132" s="16"/>
      <c r="C132" s="5"/>
      <c r="D132" s="6"/>
      <c r="E132" s="6"/>
      <c r="F132" s="35" t="s">
        <v>2</v>
      </c>
      <c r="G132" s="35" t="s">
        <v>73</v>
      </c>
      <c r="H132" s="36">
        <v>4</v>
      </c>
      <c r="I132" s="97">
        <f t="shared" si="21"/>
        <v>0.67004048582995956</v>
      </c>
      <c r="J132" s="97">
        <f>V132+AG132+AR132</f>
        <v>0.76720647773279349</v>
      </c>
      <c r="K132" s="6">
        <v>494</v>
      </c>
      <c r="L132" s="62"/>
      <c r="M132" s="37"/>
      <c r="N132" s="65">
        <v>5</v>
      </c>
      <c r="O132" s="65">
        <v>58</v>
      </c>
      <c r="P132" s="65">
        <v>82</v>
      </c>
      <c r="Q132" s="65">
        <v>103</v>
      </c>
      <c r="R132" s="65">
        <v>29</v>
      </c>
      <c r="S132" s="65">
        <v>16</v>
      </c>
      <c r="T132" s="142">
        <v>18</v>
      </c>
      <c r="U132" s="131">
        <f>(N132+O132+P132+Q132+R132)/K132</f>
        <v>0.56072874493927127</v>
      </c>
      <c r="V132" s="97">
        <f>(O132+P132+Q132+R132+S132+N132+T132)/K132</f>
        <v>0.62955465587044535</v>
      </c>
      <c r="W132" s="37"/>
      <c r="X132" s="37"/>
      <c r="Y132" s="6">
        <v>6</v>
      </c>
      <c r="Z132" s="6">
        <v>4</v>
      </c>
      <c r="AA132" s="6">
        <v>10</v>
      </c>
      <c r="AB132" s="6">
        <v>4</v>
      </c>
      <c r="AC132" s="6">
        <v>3</v>
      </c>
      <c r="AD132" s="6">
        <v>3</v>
      </c>
      <c r="AE132" s="6">
        <v>4</v>
      </c>
      <c r="AF132" s="117">
        <f>(Y132+Z132+AA132+AB132+AC132)/K132</f>
        <v>5.4655870445344132E-2</v>
      </c>
      <c r="AG132" s="97">
        <f>(Z132+AA132+AB132+AC132+AD132+Y132+AE132)/K132</f>
        <v>6.8825910931174086E-2</v>
      </c>
      <c r="AH132" s="37"/>
      <c r="AI132" s="37"/>
      <c r="AJ132" s="6">
        <v>6</v>
      </c>
      <c r="AK132" s="6">
        <v>4</v>
      </c>
      <c r="AL132" s="6">
        <v>10</v>
      </c>
      <c r="AM132" s="6">
        <v>4</v>
      </c>
      <c r="AN132" s="6">
        <v>3</v>
      </c>
      <c r="AO132" s="6">
        <v>3</v>
      </c>
      <c r="AP132" s="6">
        <v>4</v>
      </c>
      <c r="AQ132" s="117">
        <f>(AJ132+AK132+AL132+AM132+AN132)/K132</f>
        <v>5.4655870445344132E-2</v>
      </c>
      <c r="AR132" s="97">
        <f>(AK132+AL132+AM132+AN132+AO132+AJ132+AP132)/K132</f>
        <v>6.8825910931174086E-2</v>
      </c>
    </row>
    <row r="133" spans="2:45" x14ac:dyDescent="0.25">
      <c r="B133" s="16"/>
      <c r="C133" s="5"/>
      <c r="D133" s="6"/>
      <c r="E133" s="6"/>
      <c r="F133" s="35" t="s">
        <v>4</v>
      </c>
      <c r="G133" s="35" t="s">
        <v>73</v>
      </c>
      <c r="H133" s="36">
        <v>3</v>
      </c>
      <c r="I133" s="96" t="s">
        <v>28</v>
      </c>
      <c r="J133" s="96" t="s">
        <v>28</v>
      </c>
      <c r="K133" s="134" t="s">
        <v>29</v>
      </c>
      <c r="L133" s="137"/>
      <c r="M133" s="40"/>
      <c r="N133" s="40"/>
      <c r="O133" s="40"/>
      <c r="P133" s="40"/>
      <c r="Q133" s="40"/>
      <c r="R133" s="40"/>
      <c r="S133" s="40"/>
      <c r="T133" s="138"/>
      <c r="U133" s="132"/>
      <c r="V133" s="107"/>
      <c r="W133" s="37"/>
      <c r="X133" s="37"/>
      <c r="Y133" s="37"/>
      <c r="Z133" s="37"/>
      <c r="AA133" s="37"/>
      <c r="AB133" s="37"/>
      <c r="AC133" s="37"/>
      <c r="AD133" s="37"/>
      <c r="AE133" s="37"/>
      <c r="AF133" s="123"/>
      <c r="AG133" s="107"/>
      <c r="AH133" s="37"/>
      <c r="AI133" s="37"/>
      <c r="AJ133" s="37"/>
      <c r="AK133" s="37"/>
      <c r="AL133" s="37"/>
      <c r="AM133" s="37"/>
      <c r="AN133" s="37"/>
      <c r="AO133" s="37"/>
      <c r="AP133" s="37"/>
      <c r="AQ133" s="123"/>
      <c r="AR133" s="107"/>
    </row>
    <row r="134" spans="2:45" x14ac:dyDescent="0.25">
      <c r="B134" s="16"/>
      <c r="C134" s="5"/>
      <c r="D134" s="6"/>
      <c r="E134" s="6"/>
      <c r="F134" s="35" t="s">
        <v>5</v>
      </c>
      <c r="G134" s="35" t="s">
        <v>73</v>
      </c>
      <c r="H134" s="36">
        <v>6</v>
      </c>
      <c r="I134" s="96" t="s">
        <v>28</v>
      </c>
      <c r="J134" s="96" t="s">
        <v>28</v>
      </c>
      <c r="K134" s="134" t="s">
        <v>29</v>
      </c>
      <c r="L134" s="137"/>
      <c r="M134" s="40"/>
      <c r="N134" s="40"/>
      <c r="O134" s="40"/>
      <c r="P134" s="40"/>
      <c r="Q134" s="40"/>
      <c r="R134" s="40"/>
      <c r="S134" s="40"/>
      <c r="T134" s="138"/>
      <c r="U134" s="132"/>
      <c r="V134" s="107"/>
      <c r="W134" s="37"/>
      <c r="X134" s="37"/>
      <c r="Y134" s="37"/>
      <c r="Z134" s="37"/>
      <c r="AA134" s="37"/>
      <c r="AB134" s="37"/>
      <c r="AC134" s="37"/>
      <c r="AD134" s="37"/>
      <c r="AE134" s="37"/>
      <c r="AF134" s="123"/>
      <c r="AG134" s="107"/>
      <c r="AH134" s="37"/>
      <c r="AI134" s="37"/>
      <c r="AJ134" s="37"/>
      <c r="AK134" s="37"/>
      <c r="AL134" s="37"/>
      <c r="AM134" s="37"/>
      <c r="AN134" s="37"/>
      <c r="AO134" s="37"/>
      <c r="AP134" s="37"/>
      <c r="AQ134" s="123"/>
      <c r="AR134" s="107"/>
    </row>
    <row r="135" spans="2:45" s="10" customFormat="1" ht="15.75" thickBot="1" x14ac:dyDescent="0.3">
      <c r="B135" s="15"/>
      <c r="C135" s="8"/>
      <c r="D135" s="9"/>
      <c r="E135" s="9"/>
      <c r="F135" s="44"/>
      <c r="G135" s="44"/>
      <c r="H135" s="42"/>
      <c r="I135" s="98"/>
      <c r="J135" s="98"/>
      <c r="K135" s="135"/>
      <c r="L135" s="139"/>
      <c r="M135" s="44"/>
      <c r="N135" s="44"/>
      <c r="O135" s="44"/>
      <c r="P135" s="44"/>
      <c r="Q135" s="44"/>
      <c r="R135" s="44"/>
      <c r="S135" s="44"/>
      <c r="T135" s="140"/>
      <c r="U135" s="133"/>
      <c r="V135" s="110"/>
      <c r="W135" s="44"/>
      <c r="X135" s="44"/>
      <c r="Y135" s="44"/>
      <c r="Z135" s="44"/>
      <c r="AA135" s="44"/>
      <c r="AB135" s="44"/>
      <c r="AC135" s="44"/>
      <c r="AD135" s="44"/>
      <c r="AE135" s="44"/>
      <c r="AF135" s="124"/>
      <c r="AG135" s="110"/>
      <c r="AH135" s="44"/>
      <c r="AI135" s="44"/>
      <c r="AJ135" s="44"/>
      <c r="AK135" s="44"/>
      <c r="AL135" s="44"/>
      <c r="AM135" s="44"/>
      <c r="AN135" s="44"/>
      <c r="AO135" s="44"/>
      <c r="AP135" s="44"/>
      <c r="AQ135" s="124"/>
      <c r="AR135" s="110"/>
      <c r="AS135" s="17"/>
    </row>
    <row r="136" spans="2:45" x14ac:dyDescent="0.25">
      <c r="B136" s="16"/>
      <c r="C136" s="5" t="s">
        <v>27</v>
      </c>
      <c r="D136" s="6"/>
      <c r="E136" s="6"/>
      <c r="F136" s="35" t="s">
        <v>1</v>
      </c>
      <c r="G136" s="35" t="s">
        <v>73</v>
      </c>
      <c r="H136" s="36">
        <v>1</v>
      </c>
      <c r="I136" s="96" t="s">
        <v>28</v>
      </c>
      <c r="J136" s="96" t="s">
        <v>28</v>
      </c>
      <c r="K136" s="136" t="s">
        <v>29</v>
      </c>
      <c r="L136" s="143"/>
      <c r="M136" s="37"/>
      <c r="N136" s="37"/>
      <c r="O136" s="37"/>
      <c r="P136" s="37"/>
      <c r="Q136" s="37"/>
      <c r="R136" s="37"/>
      <c r="S136" s="37"/>
      <c r="T136" s="141"/>
      <c r="U136" s="132"/>
      <c r="V136" s="107"/>
      <c r="W136" s="37"/>
      <c r="X136" s="37"/>
      <c r="Y136" s="37"/>
      <c r="Z136" s="37"/>
      <c r="AA136" s="37"/>
      <c r="AB136" s="37"/>
      <c r="AC136" s="37"/>
      <c r="AD136" s="37"/>
      <c r="AE136" s="37"/>
      <c r="AF136" s="123"/>
      <c r="AG136" s="107"/>
      <c r="AH136" s="37"/>
      <c r="AI136" s="37"/>
      <c r="AJ136" s="37"/>
      <c r="AK136" s="37"/>
      <c r="AL136" s="37"/>
      <c r="AM136" s="37"/>
      <c r="AN136" s="37"/>
      <c r="AO136" s="37"/>
      <c r="AP136" s="37"/>
      <c r="AQ136" s="123"/>
      <c r="AR136" s="107"/>
      <c r="AS136" s="41"/>
    </row>
    <row r="137" spans="2:45" x14ac:dyDescent="0.25">
      <c r="B137" s="16"/>
      <c r="C137" s="5"/>
      <c r="D137" s="6"/>
      <c r="E137" s="6"/>
      <c r="F137" s="35" t="s">
        <v>32</v>
      </c>
      <c r="G137" s="35" t="s">
        <v>73</v>
      </c>
      <c r="H137" s="36">
        <v>2</v>
      </c>
      <c r="I137" s="96" t="s">
        <v>28</v>
      </c>
      <c r="J137" s="96" t="s">
        <v>28</v>
      </c>
      <c r="K137" s="136" t="s">
        <v>29</v>
      </c>
      <c r="L137" s="143"/>
      <c r="M137" s="37"/>
      <c r="N137" s="37"/>
      <c r="O137" s="37"/>
      <c r="P137" s="37"/>
      <c r="Q137" s="37"/>
      <c r="R137" s="37"/>
      <c r="S137" s="37"/>
      <c r="T137" s="141"/>
      <c r="U137" s="132"/>
      <c r="V137" s="107"/>
      <c r="W137" s="37"/>
      <c r="X137" s="37"/>
      <c r="Y137" s="37"/>
      <c r="Z137" s="37"/>
      <c r="AA137" s="37"/>
      <c r="AB137" s="37"/>
      <c r="AC137" s="37"/>
      <c r="AD137" s="37"/>
      <c r="AE137" s="37"/>
      <c r="AF137" s="123"/>
      <c r="AG137" s="107"/>
      <c r="AH137" s="37"/>
      <c r="AI137" s="37"/>
      <c r="AJ137" s="37"/>
      <c r="AK137" s="37"/>
      <c r="AL137" s="37"/>
      <c r="AM137" s="37"/>
      <c r="AN137" s="37"/>
      <c r="AO137" s="37"/>
      <c r="AP137" s="37"/>
      <c r="AQ137" s="123"/>
      <c r="AR137" s="107"/>
      <c r="AS137" s="41"/>
    </row>
    <row r="138" spans="2:45" x14ac:dyDescent="0.25">
      <c r="B138" s="16"/>
      <c r="C138" s="5"/>
      <c r="D138" s="6"/>
      <c r="E138" s="6"/>
      <c r="F138" s="35" t="s">
        <v>2</v>
      </c>
      <c r="G138" s="35" t="s">
        <v>73</v>
      </c>
      <c r="H138" s="36">
        <v>4</v>
      </c>
      <c r="I138" s="97">
        <f t="shared" ref="I138" si="22">U138+AF138+AQ138</f>
        <v>0.66393442622950816</v>
      </c>
      <c r="J138" s="97">
        <f>V138+AG138+AR138</f>
        <v>0.75409836065573776</v>
      </c>
      <c r="K138" s="6">
        <v>244</v>
      </c>
      <c r="L138" s="62"/>
      <c r="M138" s="37"/>
      <c r="N138" s="65">
        <v>1</v>
      </c>
      <c r="O138" s="65">
        <v>55</v>
      </c>
      <c r="P138" s="65">
        <v>28</v>
      </c>
      <c r="Q138" s="65">
        <v>30</v>
      </c>
      <c r="R138" s="65">
        <v>30</v>
      </c>
      <c r="S138" s="65">
        <v>4</v>
      </c>
      <c r="T138" s="142">
        <v>3</v>
      </c>
      <c r="U138" s="131">
        <f>(N138+O138+P138+Q138+R138)/K138</f>
        <v>0.5901639344262295</v>
      </c>
      <c r="V138" s="97">
        <f>(O138+P138+Q138+R138+S138+N138+T138)/K138</f>
        <v>0.61885245901639341</v>
      </c>
      <c r="W138" s="37"/>
      <c r="X138" s="37"/>
      <c r="Y138" s="6">
        <v>0</v>
      </c>
      <c r="Z138" s="6">
        <v>0</v>
      </c>
      <c r="AA138" s="6">
        <v>2</v>
      </c>
      <c r="AB138" s="6">
        <v>5</v>
      </c>
      <c r="AC138" s="6">
        <v>6</v>
      </c>
      <c r="AD138" s="6">
        <v>6</v>
      </c>
      <c r="AE138" s="6">
        <v>4</v>
      </c>
      <c r="AF138" s="117">
        <f>(Y138+Z138+AA138+AB138+AC138)/K138</f>
        <v>5.3278688524590161E-2</v>
      </c>
      <c r="AG138" s="97">
        <f>(Z138+AA138+AB138+AC138+AD138+Y138+AE138)/K138</f>
        <v>9.4262295081967207E-2</v>
      </c>
      <c r="AH138" s="37"/>
      <c r="AI138" s="37"/>
      <c r="AJ138" s="6">
        <v>0</v>
      </c>
      <c r="AK138" s="6">
        <v>0</v>
      </c>
      <c r="AL138" s="6">
        <v>2</v>
      </c>
      <c r="AM138" s="6">
        <v>2</v>
      </c>
      <c r="AN138" s="6">
        <v>1</v>
      </c>
      <c r="AO138" s="6">
        <v>3</v>
      </c>
      <c r="AP138" s="6">
        <v>2</v>
      </c>
      <c r="AQ138" s="117">
        <f>(AJ138+AK138+AL138+AM138+AN138)/K138</f>
        <v>2.0491803278688523E-2</v>
      </c>
      <c r="AR138" s="97">
        <f>(AK138+AL138+AM138+AN138+AO138+AJ138+AP138)/K138</f>
        <v>4.0983606557377046E-2</v>
      </c>
      <c r="AS138" s="41"/>
    </row>
    <row r="139" spans="2:45" x14ac:dyDescent="0.25">
      <c r="B139" s="16"/>
      <c r="C139" s="5"/>
      <c r="D139" s="6"/>
      <c r="E139" s="6"/>
      <c r="F139" s="35" t="s">
        <v>4</v>
      </c>
      <c r="G139" s="35" t="s">
        <v>73</v>
      </c>
      <c r="H139" s="36">
        <v>3</v>
      </c>
      <c r="I139" s="96" t="s">
        <v>28</v>
      </c>
      <c r="J139" s="96" t="s">
        <v>28</v>
      </c>
      <c r="K139" s="134" t="s">
        <v>29</v>
      </c>
      <c r="L139" s="137"/>
      <c r="M139" s="40"/>
      <c r="N139" s="40"/>
      <c r="O139" s="40"/>
      <c r="P139" s="40"/>
      <c r="Q139" s="40"/>
      <c r="R139" s="40"/>
      <c r="S139" s="40"/>
      <c r="T139" s="138"/>
      <c r="U139" s="132"/>
      <c r="V139" s="107"/>
      <c r="W139" s="37"/>
      <c r="X139" s="37"/>
      <c r="Y139" s="37"/>
      <c r="Z139" s="37"/>
      <c r="AA139" s="37"/>
      <c r="AB139" s="37"/>
      <c r="AC139" s="37"/>
      <c r="AD139" s="37"/>
      <c r="AE139" s="37"/>
      <c r="AF139" s="123"/>
      <c r="AG139" s="107"/>
      <c r="AH139" s="37"/>
      <c r="AI139" s="37"/>
      <c r="AJ139" s="37"/>
      <c r="AK139" s="37"/>
      <c r="AL139" s="37"/>
      <c r="AM139" s="37"/>
      <c r="AN139" s="37"/>
      <c r="AO139" s="37"/>
      <c r="AP139" s="37"/>
      <c r="AQ139" s="123"/>
      <c r="AR139" s="107"/>
      <c r="AS139" s="41"/>
    </row>
    <row r="140" spans="2:45" x14ac:dyDescent="0.25">
      <c r="B140" s="16"/>
      <c r="C140" s="5"/>
      <c r="D140" s="6"/>
      <c r="E140" s="6"/>
      <c r="F140" s="35" t="s">
        <v>5</v>
      </c>
      <c r="G140" s="35" t="s">
        <v>73</v>
      </c>
      <c r="H140" s="36">
        <v>6</v>
      </c>
      <c r="I140" s="96" t="s">
        <v>28</v>
      </c>
      <c r="J140" s="96" t="s">
        <v>28</v>
      </c>
      <c r="K140" s="134" t="s">
        <v>29</v>
      </c>
      <c r="L140" s="137"/>
      <c r="M140" s="40"/>
      <c r="N140" s="40"/>
      <c r="O140" s="40"/>
      <c r="P140" s="40"/>
      <c r="Q140" s="40"/>
      <c r="R140" s="40"/>
      <c r="S140" s="40"/>
      <c r="T140" s="138"/>
      <c r="U140" s="132"/>
      <c r="V140" s="107"/>
      <c r="W140" s="37"/>
      <c r="X140" s="37"/>
      <c r="Y140" s="37"/>
      <c r="Z140" s="37"/>
      <c r="AA140" s="37"/>
      <c r="AB140" s="37"/>
      <c r="AC140" s="37"/>
      <c r="AD140" s="37"/>
      <c r="AE140" s="37"/>
      <c r="AF140" s="123"/>
      <c r="AG140" s="107"/>
      <c r="AH140" s="37"/>
      <c r="AI140" s="37"/>
      <c r="AJ140" s="37"/>
      <c r="AK140" s="37"/>
      <c r="AL140" s="37"/>
      <c r="AM140" s="37"/>
      <c r="AN140" s="37"/>
      <c r="AO140" s="37"/>
      <c r="AP140" s="37"/>
      <c r="AQ140" s="123"/>
      <c r="AR140" s="107"/>
      <c r="AS140" s="41"/>
    </row>
    <row r="141" spans="2:45" s="10" customFormat="1" ht="15.75" thickBot="1" x14ac:dyDescent="0.3">
      <c r="B141" s="15"/>
      <c r="C141" s="8"/>
      <c r="D141" s="9"/>
      <c r="E141" s="9"/>
      <c r="F141" s="44"/>
      <c r="G141" s="44"/>
      <c r="H141" s="42"/>
      <c r="I141" s="98"/>
      <c r="J141" s="98"/>
      <c r="K141" s="135"/>
      <c r="L141" s="139"/>
      <c r="M141" s="44"/>
      <c r="N141" s="44"/>
      <c r="O141" s="44"/>
      <c r="P141" s="44"/>
      <c r="Q141" s="44"/>
      <c r="R141" s="44"/>
      <c r="S141" s="44"/>
      <c r="T141" s="140"/>
      <c r="U141" s="133"/>
      <c r="V141" s="110"/>
      <c r="W141" s="44"/>
      <c r="X141" s="44"/>
      <c r="Y141" s="44"/>
      <c r="Z141" s="44"/>
      <c r="AA141" s="44"/>
      <c r="AB141" s="44"/>
      <c r="AC141" s="44"/>
      <c r="AD141" s="44"/>
      <c r="AE141" s="44"/>
      <c r="AF141" s="124"/>
      <c r="AG141" s="110"/>
      <c r="AH141" s="44"/>
      <c r="AI141" s="44"/>
      <c r="AJ141" s="44"/>
      <c r="AK141" s="44"/>
      <c r="AL141" s="44"/>
      <c r="AM141" s="44"/>
      <c r="AN141" s="44"/>
      <c r="AO141" s="44"/>
      <c r="AP141" s="44"/>
      <c r="AQ141" s="124"/>
      <c r="AR141" s="110"/>
      <c r="AS141" s="41"/>
    </row>
    <row r="142" spans="2:45" x14ac:dyDescent="0.25">
      <c r="B142" s="16"/>
      <c r="C142" s="5" t="s">
        <v>6</v>
      </c>
      <c r="D142" s="6"/>
      <c r="E142" s="6"/>
      <c r="F142" s="35" t="s">
        <v>1</v>
      </c>
      <c r="G142" s="35" t="s">
        <v>73</v>
      </c>
      <c r="H142" s="36">
        <v>1</v>
      </c>
      <c r="I142" s="97">
        <f t="shared" ref="I142:J146" si="23">U142+AF142+AQ142</f>
        <v>7.0821529745042494E-2</v>
      </c>
      <c r="J142" s="97">
        <f t="shared" si="23"/>
        <v>0.11331444759206799</v>
      </c>
      <c r="K142" s="136">
        <v>353</v>
      </c>
      <c r="L142" s="62"/>
      <c r="M142" s="37"/>
      <c r="N142" s="37"/>
      <c r="O142" s="37"/>
      <c r="P142" s="37"/>
      <c r="Q142" s="37">
        <v>0</v>
      </c>
      <c r="R142" s="37">
        <v>23</v>
      </c>
      <c r="S142" s="37">
        <v>4</v>
      </c>
      <c r="T142" s="141">
        <v>1</v>
      </c>
      <c r="U142" s="131">
        <f>(Q142+R142)/K142</f>
        <v>6.5155807365439092E-2</v>
      </c>
      <c r="V142" s="97">
        <f>(Q142+T142+R142+S142)/K142</f>
        <v>7.9320113314447591E-2</v>
      </c>
      <c r="W142" s="37"/>
      <c r="X142" s="37"/>
      <c r="Y142" s="37"/>
      <c r="Z142" s="37"/>
      <c r="AA142" s="37"/>
      <c r="AB142" s="37">
        <v>0</v>
      </c>
      <c r="AC142" s="37">
        <v>0</v>
      </c>
      <c r="AD142" s="37">
        <v>0</v>
      </c>
      <c r="AE142" s="37">
        <v>0</v>
      </c>
      <c r="AF142" s="117">
        <f>(AB142+AC142)/K142</f>
        <v>0</v>
      </c>
      <c r="AG142" s="97">
        <f>(AB142+AE142+AC142+AD142)/K142</f>
        <v>0</v>
      </c>
      <c r="AH142" s="37"/>
      <c r="AI142" s="37"/>
      <c r="AJ142" s="37"/>
      <c r="AK142" s="37"/>
      <c r="AL142" s="37"/>
      <c r="AM142" s="37">
        <v>1</v>
      </c>
      <c r="AN142" s="37">
        <v>1</v>
      </c>
      <c r="AO142" s="37">
        <v>8</v>
      </c>
      <c r="AP142" s="37">
        <v>2</v>
      </c>
      <c r="AQ142" s="117">
        <f>(AM142+AN142)/K142</f>
        <v>5.6657223796033997E-3</v>
      </c>
      <c r="AR142" s="97">
        <f>(AM142+AP142+AN142+AO142)/K142</f>
        <v>3.39943342776204E-2</v>
      </c>
      <c r="AS142" s="41"/>
    </row>
    <row r="143" spans="2:45" x14ac:dyDescent="0.25">
      <c r="B143" s="16"/>
      <c r="C143" s="5"/>
      <c r="D143" s="6"/>
      <c r="E143" s="6"/>
      <c r="F143" s="35" t="s">
        <v>32</v>
      </c>
      <c r="G143" s="35" t="s">
        <v>73</v>
      </c>
      <c r="H143" s="36">
        <v>2</v>
      </c>
      <c r="I143" s="97">
        <f t="shared" si="23"/>
        <v>0.82857142857142851</v>
      </c>
      <c r="J143" s="97">
        <f t="shared" si="23"/>
        <v>0.88571428571428568</v>
      </c>
      <c r="K143" s="136">
        <v>70</v>
      </c>
      <c r="L143" s="62"/>
      <c r="M143" s="37"/>
      <c r="N143" s="40"/>
      <c r="O143" s="37"/>
      <c r="P143" s="37">
        <v>1</v>
      </c>
      <c r="Q143" s="37">
        <v>50</v>
      </c>
      <c r="R143" s="37">
        <v>6</v>
      </c>
      <c r="S143" s="37">
        <v>1</v>
      </c>
      <c r="T143" s="141">
        <v>1</v>
      </c>
      <c r="U143" s="131">
        <f>(Q143+P143+R143)/K143</f>
        <v>0.81428571428571428</v>
      </c>
      <c r="V143" s="97">
        <f>(P143+Q143+T143+R143+S143)/K143</f>
        <v>0.84285714285714286</v>
      </c>
      <c r="W143" s="37"/>
      <c r="X143" s="37"/>
      <c r="Y143" s="37"/>
      <c r="Z143" s="37"/>
      <c r="AA143" s="37">
        <v>0</v>
      </c>
      <c r="AB143" s="37">
        <v>0</v>
      </c>
      <c r="AC143" s="37">
        <v>1</v>
      </c>
      <c r="AD143" s="37">
        <v>0</v>
      </c>
      <c r="AE143" s="37">
        <v>0</v>
      </c>
      <c r="AF143" s="117">
        <f>(AB143+AA143+AC143)/K143</f>
        <v>1.4285714285714285E-2</v>
      </c>
      <c r="AG143" s="97">
        <f>(AA143+AB143+AE143+AC143+AD143)/K143</f>
        <v>1.4285714285714285E-2</v>
      </c>
      <c r="AH143" s="37"/>
      <c r="AI143" s="37"/>
      <c r="AJ143" s="37"/>
      <c r="AK143" s="37"/>
      <c r="AL143" s="37">
        <v>0</v>
      </c>
      <c r="AM143" s="37">
        <v>0</v>
      </c>
      <c r="AN143" s="37">
        <v>0</v>
      </c>
      <c r="AO143" s="37">
        <v>1</v>
      </c>
      <c r="AP143" s="37">
        <v>1</v>
      </c>
      <c r="AQ143" s="117">
        <f>(AM143+AL143+AN143)/K143</f>
        <v>0</v>
      </c>
      <c r="AR143" s="97">
        <f>(AL143+AM143+AP143+AN143+AO143)/K143</f>
        <v>2.8571428571428571E-2</v>
      </c>
      <c r="AS143" s="41"/>
    </row>
    <row r="144" spans="2:45" x14ac:dyDescent="0.25">
      <c r="B144" s="16"/>
      <c r="C144" s="5"/>
      <c r="D144" s="6"/>
      <c r="E144" s="6"/>
      <c r="F144" s="35" t="s">
        <v>2</v>
      </c>
      <c r="G144" s="35" t="s">
        <v>73</v>
      </c>
      <c r="H144" s="36">
        <v>4</v>
      </c>
      <c r="I144" s="97">
        <f t="shared" si="23"/>
        <v>0.66696739270524541</v>
      </c>
      <c r="J144" s="97">
        <f>V144+AG144+AR144</f>
        <v>0.79262791596855264</v>
      </c>
      <c r="K144" s="6">
        <v>7759</v>
      </c>
      <c r="L144" s="144"/>
      <c r="M144" s="40"/>
      <c r="N144" s="65">
        <v>153</v>
      </c>
      <c r="O144" s="65">
        <v>398</v>
      </c>
      <c r="P144" s="65">
        <v>711</v>
      </c>
      <c r="Q144" s="65">
        <v>1741</v>
      </c>
      <c r="R144" s="65">
        <v>1875</v>
      </c>
      <c r="S144" s="65">
        <v>614</v>
      </c>
      <c r="T144" s="142">
        <v>185</v>
      </c>
      <c r="U144" s="131">
        <f>(N144+O144+P144+Q144+R144)/K144</f>
        <v>0.62868926408042269</v>
      </c>
      <c r="V144" s="97">
        <f>(O144+P144+Q144+R144+S144+N144+T144)/K144</f>
        <v>0.73166645186235335</v>
      </c>
      <c r="W144" s="37"/>
      <c r="X144" s="37"/>
      <c r="Y144" s="6">
        <v>8</v>
      </c>
      <c r="Z144" s="6">
        <v>2</v>
      </c>
      <c r="AA144" s="6">
        <v>10</v>
      </c>
      <c r="AB144" s="6">
        <v>13</v>
      </c>
      <c r="AC144" s="6">
        <v>47</v>
      </c>
      <c r="AD144" s="6">
        <v>58</v>
      </c>
      <c r="AE144" s="6">
        <v>39</v>
      </c>
      <c r="AF144" s="117">
        <f>(Y144+Z144+AA144+AB144+AC144)/K144</f>
        <v>1.0310607036989303E-2</v>
      </c>
      <c r="AG144" s="97">
        <f>(Z144+AA144+AB144+AC144+AD144+Y144+AE144)/K144</f>
        <v>2.2812218069338832E-2</v>
      </c>
      <c r="AH144" s="37"/>
      <c r="AI144" s="37"/>
      <c r="AJ144" s="6">
        <v>2</v>
      </c>
      <c r="AK144" s="6">
        <v>9</v>
      </c>
      <c r="AL144" s="6">
        <v>42</v>
      </c>
      <c r="AM144" s="6">
        <v>99</v>
      </c>
      <c r="AN144" s="6">
        <v>65</v>
      </c>
      <c r="AO144" s="6">
        <v>38</v>
      </c>
      <c r="AP144" s="6">
        <v>41</v>
      </c>
      <c r="AQ144" s="117">
        <f>(AJ144+AK144+AL144+AM144+AN144)/K144</f>
        <v>2.7967521587833485E-2</v>
      </c>
      <c r="AR144" s="97">
        <f>(AK144+AL144+AM144+AN144+AO144+AJ144+AP144)/K144</f>
        <v>3.8149246036860422E-2</v>
      </c>
      <c r="AS144" s="41"/>
    </row>
    <row r="145" spans="2:45" x14ac:dyDescent="0.25">
      <c r="B145" s="16"/>
      <c r="C145" s="5"/>
      <c r="D145" s="6"/>
      <c r="E145" s="6"/>
      <c r="F145" s="35" t="s">
        <v>4</v>
      </c>
      <c r="G145" s="35" t="s">
        <v>73</v>
      </c>
      <c r="H145" s="36">
        <v>3</v>
      </c>
      <c r="I145" s="97">
        <f t="shared" si="23"/>
        <v>0.80588942307692313</v>
      </c>
      <c r="J145" s="97">
        <f t="shared" si="23"/>
        <v>0.87079326923076927</v>
      </c>
      <c r="K145" s="134">
        <v>1664</v>
      </c>
      <c r="L145" s="144"/>
      <c r="M145" s="40"/>
      <c r="N145" s="40"/>
      <c r="O145" s="65">
        <v>14</v>
      </c>
      <c r="P145" s="65">
        <v>332</v>
      </c>
      <c r="Q145" s="65">
        <v>738</v>
      </c>
      <c r="R145" s="65">
        <v>240</v>
      </c>
      <c r="S145" s="65">
        <v>44</v>
      </c>
      <c r="T145" s="142">
        <v>21</v>
      </c>
      <c r="U145" s="131">
        <f>(O145+P145+Q145+R145)/K145</f>
        <v>0.79567307692307687</v>
      </c>
      <c r="V145" s="97">
        <f>(P145+O145+Q145+T145+R145+S145)/K145</f>
        <v>0.83473557692307687</v>
      </c>
      <c r="W145" s="37"/>
      <c r="X145" s="37"/>
      <c r="Y145" s="37"/>
      <c r="Z145" s="6">
        <v>0</v>
      </c>
      <c r="AA145" s="6">
        <v>2</v>
      </c>
      <c r="AB145" s="6">
        <v>0</v>
      </c>
      <c r="AC145" s="6">
        <v>0</v>
      </c>
      <c r="AD145" s="6">
        <v>0</v>
      </c>
      <c r="AE145" s="6">
        <v>0</v>
      </c>
      <c r="AF145" s="117">
        <f>(Z145+AA145+AB145+AC145)/K145</f>
        <v>1.201923076923077E-3</v>
      </c>
      <c r="AG145" s="97">
        <f>(AA145+Z145+AB145+AE145+AC145+AD145)/K145</f>
        <v>1.201923076923077E-3</v>
      </c>
      <c r="AH145" s="37"/>
      <c r="AI145" s="37"/>
      <c r="AJ145" s="37"/>
      <c r="AK145" s="6">
        <v>7</v>
      </c>
      <c r="AL145" s="6">
        <v>3</v>
      </c>
      <c r="AM145" s="6">
        <v>1</v>
      </c>
      <c r="AN145" s="6">
        <v>4</v>
      </c>
      <c r="AO145" s="6">
        <v>9</v>
      </c>
      <c r="AP145" s="6">
        <v>34</v>
      </c>
      <c r="AQ145" s="117">
        <f>(AK145+AL145+AM145+AN145)/K145</f>
        <v>9.0144230769230761E-3</v>
      </c>
      <c r="AR145" s="97">
        <f>(AL145+AK145+AM145+AP145+AN145+AO145)/K145</f>
        <v>3.4855769230769232E-2</v>
      </c>
      <c r="AS145" s="41"/>
    </row>
    <row r="146" spans="2:45" s="3" customFormat="1" x14ac:dyDescent="0.25">
      <c r="B146" s="14"/>
      <c r="C146" s="5"/>
      <c r="D146" s="5"/>
      <c r="E146" s="5"/>
      <c r="F146" s="35" t="s">
        <v>5</v>
      </c>
      <c r="G146" s="35" t="s">
        <v>73</v>
      </c>
      <c r="H146" s="36">
        <v>6</v>
      </c>
      <c r="I146" s="97">
        <f t="shared" si="23"/>
        <v>0.7412698412698413</v>
      </c>
      <c r="J146" s="97">
        <f t="shared" si="23"/>
        <v>0.8396825396825397</v>
      </c>
      <c r="K146" s="134">
        <v>630</v>
      </c>
      <c r="L146" s="145">
        <v>0</v>
      </c>
      <c r="M146" s="65">
        <v>0</v>
      </c>
      <c r="N146" s="65">
        <v>10</v>
      </c>
      <c r="O146" s="65">
        <v>34</v>
      </c>
      <c r="P146" s="65">
        <v>106</v>
      </c>
      <c r="Q146" s="65">
        <v>144</v>
      </c>
      <c r="R146" s="65">
        <v>94</v>
      </c>
      <c r="S146" s="65">
        <v>41</v>
      </c>
      <c r="T146" s="142">
        <v>19</v>
      </c>
      <c r="U146" s="131">
        <f>(L146+M146+N146+O146+P146+Q146+R146)/K146</f>
        <v>0.61587301587301591</v>
      </c>
      <c r="V146" s="97">
        <f>(P146+O146+N146+M146+L146+Q146+T146+R146+S146)/K146</f>
        <v>0.71111111111111114</v>
      </c>
      <c r="W146" s="6">
        <v>0</v>
      </c>
      <c r="X146" s="6">
        <v>0</v>
      </c>
      <c r="Y146" s="6">
        <v>0</v>
      </c>
      <c r="Z146" s="6">
        <v>0</v>
      </c>
      <c r="AA146" s="6">
        <v>0</v>
      </c>
      <c r="AB146" s="6">
        <v>0</v>
      </c>
      <c r="AC146" s="6">
        <v>0</v>
      </c>
      <c r="AD146" s="6">
        <v>1</v>
      </c>
      <c r="AE146" s="6">
        <v>0</v>
      </c>
      <c r="AF146" s="117">
        <f>(W146+X146+Y146+Z146+AA146+AB146+AC146)/K146</f>
        <v>0</v>
      </c>
      <c r="AG146" s="97">
        <f>(AA146+Z146+Y146+X146+W146+AB146+AE146+AC146+AD146)/K146</f>
        <v>1.5873015873015873E-3</v>
      </c>
      <c r="AH146" s="40">
        <v>18</v>
      </c>
      <c r="AI146" s="6">
        <v>18</v>
      </c>
      <c r="AJ146" s="6">
        <v>5</v>
      </c>
      <c r="AK146" s="6">
        <v>12</v>
      </c>
      <c r="AL146" s="6">
        <v>11</v>
      </c>
      <c r="AM146" s="6">
        <v>12</v>
      </c>
      <c r="AN146" s="6">
        <v>3</v>
      </c>
      <c r="AO146" s="6">
        <v>1</v>
      </c>
      <c r="AP146" s="6">
        <v>0</v>
      </c>
      <c r="AQ146" s="117">
        <f>(AH146+AI146+AJ146+AK146+AL146+AM146+AN146)/K146</f>
        <v>0.1253968253968254</v>
      </c>
      <c r="AR146" s="97">
        <f>(AL146+AK146+AJ146+AI146+AH146+AM146+AP146+AN146+AO146)/K146</f>
        <v>0.12698412698412698</v>
      </c>
      <c r="AS146" s="41"/>
    </row>
    <row r="147" spans="2:45" s="10" customFormat="1" ht="15.75" thickBot="1" x14ac:dyDescent="0.3">
      <c r="B147" s="15"/>
      <c r="C147" s="8"/>
      <c r="D147" s="9"/>
      <c r="E147" s="9"/>
      <c r="F147" s="8"/>
      <c r="G147" s="8"/>
      <c r="H147" s="42"/>
      <c r="I147" s="98"/>
      <c r="J147" s="99"/>
      <c r="K147" s="135"/>
      <c r="L147" s="139"/>
      <c r="M147" s="44"/>
      <c r="N147" s="44"/>
      <c r="O147" s="44"/>
      <c r="P147" s="44"/>
      <c r="Q147" s="44"/>
      <c r="R147" s="44"/>
      <c r="S147" s="44"/>
      <c r="T147" s="140"/>
      <c r="U147" s="133"/>
      <c r="V147" s="110"/>
      <c r="W147" s="44"/>
      <c r="X147" s="44"/>
      <c r="Y147" s="44"/>
      <c r="Z147" s="44"/>
      <c r="AA147" s="44"/>
      <c r="AB147" s="44"/>
      <c r="AC147" s="44"/>
      <c r="AD147" s="44"/>
      <c r="AE147" s="44"/>
      <c r="AF147" s="124"/>
      <c r="AG147" s="110"/>
      <c r="AH147" s="44"/>
      <c r="AI147" s="44"/>
      <c r="AJ147" s="44"/>
      <c r="AK147" s="44"/>
      <c r="AL147" s="44"/>
      <c r="AM147" s="44"/>
      <c r="AN147" s="44"/>
      <c r="AO147" s="44"/>
      <c r="AP147" s="44"/>
      <c r="AQ147" s="124"/>
      <c r="AR147" s="110"/>
      <c r="AS147" s="41"/>
    </row>
    <row r="148" spans="2:45" x14ac:dyDescent="0.25">
      <c r="B148" s="16"/>
      <c r="C148" s="5" t="s">
        <v>7</v>
      </c>
      <c r="D148" s="6"/>
      <c r="E148" s="6"/>
      <c r="F148" s="35" t="s">
        <v>1</v>
      </c>
      <c r="G148" s="35" t="s">
        <v>73</v>
      </c>
      <c r="H148" s="36">
        <v>1</v>
      </c>
      <c r="I148" s="97">
        <f>U148+AF148+AQ148</f>
        <v>0.33199195171026158</v>
      </c>
      <c r="J148" s="97">
        <f t="shared" ref="J148:J149" si="24">V148+AG148+AR148</f>
        <v>0.34205231388329982</v>
      </c>
      <c r="K148" s="136">
        <v>497</v>
      </c>
      <c r="L148" s="62"/>
      <c r="M148" s="37"/>
      <c r="N148" s="37"/>
      <c r="O148" s="37"/>
      <c r="P148" s="37"/>
      <c r="Q148" s="37">
        <v>82</v>
      </c>
      <c r="R148" s="37">
        <v>82</v>
      </c>
      <c r="S148" s="37">
        <v>0</v>
      </c>
      <c r="T148" s="141">
        <v>0</v>
      </c>
      <c r="U148" s="131">
        <f>(Q148+R148)/K148</f>
        <v>0.32997987927565392</v>
      </c>
      <c r="V148" s="97">
        <f>(Q148+T148+R148+S148)/K148</f>
        <v>0.32997987927565392</v>
      </c>
      <c r="W148" s="37"/>
      <c r="X148" s="37"/>
      <c r="Y148" s="37"/>
      <c r="Z148" s="37"/>
      <c r="AA148" s="37"/>
      <c r="AB148" s="37">
        <v>0</v>
      </c>
      <c r="AC148" s="37">
        <v>0</v>
      </c>
      <c r="AD148" s="37">
        <v>0</v>
      </c>
      <c r="AE148" s="37">
        <v>0</v>
      </c>
      <c r="AF148" s="117">
        <f>(AB148+AC148)/K148</f>
        <v>0</v>
      </c>
      <c r="AG148" s="97">
        <f>(AB148+AE148+AC148+AD148)/K148</f>
        <v>0</v>
      </c>
      <c r="AH148" s="37"/>
      <c r="AI148" s="37"/>
      <c r="AJ148" s="37"/>
      <c r="AK148" s="37"/>
      <c r="AL148" s="37"/>
      <c r="AM148" s="37">
        <v>1</v>
      </c>
      <c r="AN148" s="37">
        <v>0</v>
      </c>
      <c r="AO148" s="37">
        <v>3</v>
      </c>
      <c r="AP148" s="37">
        <v>2</v>
      </c>
      <c r="AQ148" s="117">
        <f>(AM148+AN148)/K148</f>
        <v>2.012072434607646E-3</v>
      </c>
      <c r="AR148" s="97">
        <f>(AM148+AP148+AN148+AO148)/K148</f>
        <v>1.2072434607645875E-2</v>
      </c>
      <c r="AS148" s="41"/>
    </row>
    <row r="149" spans="2:45" x14ac:dyDescent="0.25">
      <c r="B149" s="16"/>
      <c r="C149" s="5"/>
      <c r="D149" s="6"/>
      <c r="E149" s="6"/>
      <c r="F149" s="35" t="s">
        <v>32</v>
      </c>
      <c r="G149" s="35" t="s">
        <v>73</v>
      </c>
      <c r="H149" s="36">
        <v>2</v>
      </c>
      <c r="I149" s="97">
        <f t="shared" ref="I149:J152" si="25">U149+AF149+AQ149</f>
        <v>0.86956521739130432</v>
      </c>
      <c r="J149" s="97">
        <f t="shared" si="24"/>
        <v>0.86956521739130432</v>
      </c>
      <c r="K149" s="136">
        <v>138</v>
      </c>
      <c r="L149" s="144"/>
      <c r="M149" s="40"/>
      <c r="N149" s="40"/>
      <c r="O149" s="40"/>
      <c r="P149" s="40">
        <v>27</v>
      </c>
      <c r="Q149" s="37">
        <v>85</v>
      </c>
      <c r="R149" s="37">
        <v>6</v>
      </c>
      <c r="S149" s="37">
        <v>0</v>
      </c>
      <c r="T149" s="141">
        <v>0</v>
      </c>
      <c r="U149" s="131">
        <f>(Q149+P149+R149)/K149</f>
        <v>0.85507246376811596</v>
      </c>
      <c r="V149" s="97">
        <f>(P149+Q149+T149+R149+S149)/K149</f>
        <v>0.85507246376811596</v>
      </c>
      <c r="W149" s="37"/>
      <c r="X149" s="37"/>
      <c r="Y149" s="37"/>
      <c r="Z149" s="37"/>
      <c r="AA149" s="37">
        <v>0</v>
      </c>
      <c r="AB149" s="37">
        <v>0</v>
      </c>
      <c r="AC149" s="37">
        <v>0</v>
      </c>
      <c r="AD149" s="37">
        <v>0</v>
      </c>
      <c r="AE149" s="37">
        <v>0</v>
      </c>
      <c r="AF149" s="117">
        <f>(AB149+AA149+AC149)/K149</f>
        <v>0</v>
      </c>
      <c r="AG149" s="97">
        <f>(AA149+AB149+AE149+AC149+AD149)/K149</f>
        <v>0</v>
      </c>
      <c r="AH149" s="37"/>
      <c r="AI149" s="37"/>
      <c r="AJ149" s="37"/>
      <c r="AK149" s="37"/>
      <c r="AL149" s="37">
        <v>0</v>
      </c>
      <c r="AM149" s="37">
        <v>2</v>
      </c>
      <c r="AN149" s="37">
        <v>0</v>
      </c>
      <c r="AO149" s="37">
        <v>0</v>
      </c>
      <c r="AP149" s="37">
        <v>0</v>
      </c>
      <c r="AQ149" s="117">
        <f>(AM149+AL149+AN149)/K149</f>
        <v>1.4492753623188406E-2</v>
      </c>
      <c r="AR149" s="97">
        <f>(AL149+AM149+AP149+AN149+AO149)/K149</f>
        <v>1.4492753623188406E-2</v>
      </c>
      <c r="AS149" s="41"/>
    </row>
    <row r="150" spans="2:45" x14ac:dyDescent="0.25">
      <c r="B150" s="16"/>
      <c r="C150" s="5"/>
      <c r="D150" s="6"/>
      <c r="E150" s="6"/>
      <c r="F150" s="35" t="s">
        <v>2</v>
      </c>
      <c r="G150" s="35" t="s">
        <v>73</v>
      </c>
      <c r="H150" s="36">
        <v>4</v>
      </c>
      <c r="I150" s="97">
        <f t="shared" si="25"/>
        <v>0.68426458504519305</v>
      </c>
      <c r="J150" s="97">
        <f>V150+AG150+AR150</f>
        <v>0.84408381265406751</v>
      </c>
      <c r="K150" s="6">
        <v>4868</v>
      </c>
      <c r="L150" s="144"/>
      <c r="M150" s="40"/>
      <c r="N150" s="65">
        <v>8</v>
      </c>
      <c r="O150" s="65">
        <v>409</v>
      </c>
      <c r="P150" s="65">
        <v>622</v>
      </c>
      <c r="Q150" s="65">
        <v>882</v>
      </c>
      <c r="R150" s="65">
        <v>1272</v>
      </c>
      <c r="S150" s="65">
        <v>499</v>
      </c>
      <c r="T150" s="142">
        <v>185</v>
      </c>
      <c r="U150" s="131">
        <f>(N150+O150+P150+Q150+R150)/K150</f>
        <v>0.6559161873459326</v>
      </c>
      <c r="V150" s="97">
        <f>(O150+P150+Q150+R150+S150+N150+T150)/K150</f>
        <v>0.79642563681183243</v>
      </c>
      <c r="W150" s="37"/>
      <c r="X150" s="37"/>
      <c r="Y150" s="6">
        <v>1</v>
      </c>
      <c r="Z150" s="6">
        <v>1</v>
      </c>
      <c r="AA150" s="6">
        <v>4</v>
      </c>
      <c r="AB150" s="6">
        <v>11</v>
      </c>
      <c r="AC150" s="6">
        <v>32</v>
      </c>
      <c r="AD150" s="6">
        <v>36</v>
      </c>
      <c r="AE150" s="6">
        <v>21</v>
      </c>
      <c r="AF150" s="117">
        <f>(Y150+Z150+AA150+AB150+AC150)/K150</f>
        <v>1.0065735414954808E-2</v>
      </c>
      <c r="AG150" s="97">
        <f>(Z150+AA150+AB150+AC150+AD150+Y150+AE150)/K150</f>
        <v>2.1774856203779787E-2</v>
      </c>
      <c r="AH150" s="37"/>
      <c r="AI150" s="37"/>
      <c r="AJ150" s="6">
        <v>4</v>
      </c>
      <c r="AK150" s="6">
        <v>7</v>
      </c>
      <c r="AL150" s="6">
        <v>29</v>
      </c>
      <c r="AM150" s="6">
        <v>25</v>
      </c>
      <c r="AN150" s="6">
        <v>24</v>
      </c>
      <c r="AO150" s="6">
        <v>19</v>
      </c>
      <c r="AP150" s="6">
        <v>18</v>
      </c>
      <c r="AQ150" s="117">
        <f>(AJ150+AK150+AL150+AM150+AN150)/K150</f>
        <v>1.8282662284305671E-2</v>
      </c>
      <c r="AR150" s="97">
        <f>(AK150+AL150+AM150+AN150+AO150+AJ150+AP150)/K150</f>
        <v>2.5883319638455218E-2</v>
      </c>
      <c r="AS150" s="41"/>
    </row>
    <row r="151" spans="2:45" ht="16.5" customHeight="1" x14ac:dyDescent="0.25">
      <c r="B151" s="16"/>
      <c r="C151" s="5"/>
      <c r="D151" s="6"/>
      <c r="E151" s="6"/>
      <c r="F151" s="35" t="s">
        <v>4</v>
      </c>
      <c r="G151" s="35" t="s">
        <v>73</v>
      </c>
      <c r="H151" s="36">
        <v>3</v>
      </c>
      <c r="I151" s="97">
        <f t="shared" si="25"/>
        <v>0.80012224938875309</v>
      </c>
      <c r="J151" s="97">
        <f t="shared" si="25"/>
        <v>0.87224938875305613</v>
      </c>
      <c r="K151" s="134">
        <v>1636</v>
      </c>
      <c r="L151" s="144"/>
      <c r="M151" s="40"/>
      <c r="N151" s="40"/>
      <c r="O151" s="40">
        <v>78</v>
      </c>
      <c r="P151" s="40">
        <v>464</v>
      </c>
      <c r="Q151" s="40">
        <v>510</v>
      </c>
      <c r="R151" s="40">
        <v>234</v>
      </c>
      <c r="S151" s="40">
        <v>66</v>
      </c>
      <c r="T151" s="138">
        <v>21</v>
      </c>
      <c r="U151" s="131">
        <f>(O151+P151+Q151+R151)/K151</f>
        <v>0.78606356968215163</v>
      </c>
      <c r="V151" s="97">
        <f>(P151+O151+Q151+T151+R151+S151)/K151</f>
        <v>0.83924205378973105</v>
      </c>
      <c r="W151" s="37"/>
      <c r="X151" s="37"/>
      <c r="Y151" s="37"/>
      <c r="Z151" s="6">
        <v>1</v>
      </c>
      <c r="AA151" s="6">
        <v>3</v>
      </c>
      <c r="AB151" s="6">
        <v>2</v>
      </c>
      <c r="AC151" s="6">
        <v>1</v>
      </c>
      <c r="AD151" s="6">
        <v>0</v>
      </c>
      <c r="AE151" s="6">
        <v>0</v>
      </c>
      <c r="AF151" s="117">
        <f>(Z151+AA151+AB151+AC151)/K151</f>
        <v>4.278728606356968E-3</v>
      </c>
      <c r="AG151" s="97">
        <f>(AA151+Z151+AB151+AE151+AC151+AD151)/K151</f>
        <v>4.278728606356968E-3</v>
      </c>
      <c r="AH151" s="37"/>
      <c r="AI151" s="37"/>
      <c r="AJ151" s="37"/>
      <c r="AK151" s="6">
        <v>6</v>
      </c>
      <c r="AL151" s="6">
        <v>0</v>
      </c>
      <c r="AM151" s="6">
        <v>4</v>
      </c>
      <c r="AN151" s="6">
        <v>6</v>
      </c>
      <c r="AO151" s="6">
        <v>12</v>
      </c>
      <c r="AP151" s="6">
        <v>19</v>
      </c>
      <c r="AQ151" s="117">
        <f>(AK151+AL151+AM151+AN151)/K151</f>
        <v>9.7799511002444987E-3</v>
      </c>
      <c r="AR151" s="97">
        <f>(AL151+AK151+AM151+AP151+AN151+AO151)/K151</f>
        <v>2.8728606356968216E-2</v>
      </c>
      <c r="AS151" s="41"/>
    </row>
    <row r="152" spans="2:45" s="3" customFormat="1" x14ac:dyDescent="0.25">
      <c r="B152" s="14"/>
      <c r="C152" s="5"/>
      <c r="D152" s="5"/>
      <c r="E152" s="5"/>
      <c r="F152" s="35" t="s">
        <v>5</v>
      </c>
      <c r="G152" s="35" t="s">
        <v>73</v>
      </c>
      <c r="H152" s="36">
        <v>6</v>
      </c>
      <c r="I152" s="97">
        <f t="shared" si="25"/>
        <v>0.76511627906976742</v>
      </c>
      <c r="J152" s="97">
        <f t="shared" si="25"/>
        <v>0.85581395348837219</v>
      </c>
      <c r="K152" s="134">
        <v>430</v>
      </c>
      <c r="L152" s="145">
        <v>3</v>
      </c>
      <c r="M152" s="65">
        <v>4</v>
      </c>
      <c r="N152" s="65">
        <v>12</v>
      </c>
      <c r="O152" s="65">
        <v>53</v>
      </c>
      <c r="P152" s="65">
        <v>80</v>
      </c>
      <c r="Q152" s="65">
        <v>86</v>
      </c>
      <c r="R152" s="65">
        <v>60</v>
      </c>
      <c r="S152" s="65">
        <v>28</v>
      </c>
      <c r="T152" s="142">
        <v>9</v>
      </c>
      <c r="U152" s="131">
        <f>(L152+M152+N152+O152+P152+Q152+R152)/K152</f>
        <v>0.69302325581395352</v>
      </c>
      <c r="V152" s="97">
        <f>(P152+O152+N152+M152+L152+Q152+T152+R152+S152)/K152</f>
        <v>0.77906976744186052</v>
      </c>
      <c r="W152" s="40">
        <v>0</v>
      </c>
      <c r="X152" s="40">
        <v>0</v>
      </c>
      <c r="Y152" s="40">
        <v>0</v>
      </c>
      <c r="Z152" s="40">
        <v>0</v>
      </c>
      <c r="AA152" s="40">
        <v>0</v>
      </c>
      <c r="AB152" s="40">
        <v>0</v>
      </c>
      <c r="AC152" s="40">
        <v>0</v>
      </c>
      <c r="AD152" s="40">
        <v>0</v>
      </c>
      <c r="AE152" s="40">
        <v>0</v>
      </c>
      <c r="AF152" s="117">
        <f>(W152+X152+Y152+Z152+AA152+AB152+AC152)/K152</f>
        <v>0</v>
      </c>
      <c r="AG152" s="97">
        <f>(AA152+Z152+Y152+X152+W152+AB152+AE152+AC152+AD152)/K152</f>
        <v>0</v>
      </c>
      <c r="AH152" s="40">
        <v>14</v>
      </c>
      <c r="AI152" s="6">
        <v>6</v>
      </c>
      <c r="AJ152" s="6">
        <v>2</v>
      </c>
      <c r="AK152" s="6">
        <v>6</v>
      </c>
      <c r="AL152" s="6">
        <v>1</v>
      </c>
      <c r="AM152" s="6">
        <v>0</v>
      </c>
      <c r="AN152" s="6">
        <v>2</v>
      </c>
      <c r="AO152" s="6">
        <v>1</v>
      </c>
      <c r="AP152" s="6">
        <v>1</v>
      </c>
      <c r="AQ152" s="117">
        <f>(AH152+AI152+AJ152+AK152+AL152+AM152+AN152)/K152</f>
        <v>7.2093023255813959E-2</v>
      </c>
      <c r="AR152" s="97">
        <f>(AL152+AK152+AJ152+AI152+AH152+AM152+AP152+AN152+AO152)/K152</f>
        <v>7.6744186046511634E-2</v>
      </c>
      <c r="AS152" s="41"/>
    </row>
    <row r="153" spans="2:45" s="10" customFormat="1" ht="15.75" thickBot="1" x14ac:dyDescent="0.3">
      <c r="B153" s="15"/>
      <c r="C153" s="8"/>
      <c r="D153" s="9"/>
      <c r="E153" s="9"/>
      <c r="F153" s="8"/>
      <c r="G153" s="8"/>
      <c r="H153" s="42"/>
      <c r="I153" s="98"/>
      <c r="J153" s="99"/>
      <c r="K153" s="135"/>
      <c r="L153" s="139"/>
      <c r="M153" s="44"/>
      <c r="N153" s="44"/>
      <c r="O153" s="44"/>
      <c r="P153" s="44"/>
      <c r="Q153" s="44"/>
      <c r="R153" s="44"/>
      <c r="S153" s="44"/>
      <c r="T153" s="140"/>
      <c r="U153" s="133"/>
      <c r="V153" s="110"/>
      <c r="W153" s="44"/>
      <c r="X153" s="44"/>
      <c r="Y153" s="44"/>
      <c r="Z153" s="44"/>
      <c r="AA153" s="44"/>
      <c r="AB153" s="44"/>
      <c r="AC153" s="44"/>
      <c r="AD153" s="44"/>
      <c r="AE153" s="44"/>
      <c r="AF153" s="124"/>
      <c r="AG153" s="110"/>
      <c r="AH153" s="44"/>
      <c r="AI153" s="44"/>
      <c r="AJ153" s="44"/>
      <c r="AK153" s="44"/>
      <c r="AL153" s="44"/>
      <c r="AM153" s="44"/>
      <c r="AN153" s="44"/>
      <c r="AO153" s="44"/>
      <c r="AP153" s="44"/>
      <c r="AQ153" s="124"/>
      <c r="AR153" s="110"/>
      <c r="AS153" s="41"/>
    </row>
    <row r="154" spans="2:45" x14ac:dyDescent="0.25">
      <c r="B154" s="16"/>
      <c r="C154" s="5" t="s">
        <v>8</v>
      </c>
      <c r="D154" s="6"/>
      <c r="E154" s="6"/>
      <c r="F154" s="35" t="s">
        <v>1</v>
      </c>
      <c r="G154" s="35" t="s">
        <v>46</v>
      </c>
      <c r="H154" s="36">
        <v>1</v>
      </c>
      <c r="I154" s="97">
        <f t="shared" ref="I154:J154" si="26">U154+AF154+AQ154</f>
        <v>0.42105263157894735</v>
      </c>
      <c r="J154" s="97">
        <f t="shared" si="26"/>
        <v>0.57894736842105265</v>
      </c>
      <c r="K154" s="136">
        <v>19</v>
      </c>
      <c r="L154" s="62"/>
      <c r="M154" s="37"/>
      <c r="N154" s="37"/>
      <c r="O154" s="37"/>
      <c r="P154" s="37"/>
      <c r="Q154" s="37">
        <v>3</v>
      </c>
      <c r="R154" s="37">
        <v>5</v>
      </c>
      <c r="S154" s="37">
        <v>2</v>
      </c>
      <c r="T154" s="141">
        <v>0</v>
      </c>
      <c r="U154" s="131">
        <f>(Q154+R154)/K154</f>
        <v>0.42105263157894735</v>
      </c>
      <c r="V154" s="97">
        <f>(Q154+T154+R154+S154)/K154</f>
        <v>0.52631578947368418</v>
      </c>
      <c r="W154" s="37"/>
      <c r="X154" s="37"/>
      <c r="Y154" s="37"/>
      <c r="Z154" s="37"/>
      <c r="AA154" s="37"/>
      <c r="AB154" s="37">
        <v>0</v>
      </c>
      <c r="AC154" s="37">
        <v>0</v>
      </c>
      <c r="AD154" s="37">
        <v>0</v>
      </c>
      <c r="AE154" s="37">
        <v>0</v>
      </c>
      <c r="AF154" s="117">
        <f>(AB154+AC154)/K154</f>
        <v>0</v>
      </c>
      <c r="AG154" s="97">
        <f>(AB154+AE154+AC154+AD154)/K154</f>
        <v>0</v>
      </c>
      <c r="AH154" s="37"/>
      <c r="AI154" s="37"/>
      <c r="AJ154" s="37"/>
      <c r="AK154" s="37"/>
      <c r="AL154" s="37"/>
      <c r="AM154" s="37">
        <v>0</v>
      </c>
      <c r="AN154" s="37">
        <v>0</v>
      </c>
      <c r="AO154" s="37">
        <v>0</v>
      </c>
      <c r="AP154" s="37">
        <v>1</v>
      </c>
      <c r="AQ154" s="117">
        <f>(AM154+AN154)/K154</f>
        <v>0</v>
      </c>
      <c r="AR154" s="97">
        <f>(AM154+AP154+AN154+AO154)/K154</f>
        <v>5.2631578947368418E-2</v>
      </c>
      <c r="AS154" s="41"/>
    </row>
    <row r="155" spans="2:45" x14ac:dyDescent="0.25">
      <c r="B155" s="16"/>
      <c r="C155" s="5"/>
      <c r="D155" s="6"/>
      <c r="E155" s="6"/>
      <c r="F155" s="35" t="s">
        <v>32</v>
      </c>
      <c r="G155" s="35" t="s">
        <v>46</v>
      </c>
      <c r="H155" s="36">
        <v>2</v>
      </c>
      <c r="I155" s="96" t="s">
        <v>28</v>
      </c>
      <c r="J155" s="96" t="s">
        <v>31</v>
      </c>
      <c r="K155" s="136"/>
      <c r="L155" s="144"/>
      <c r="M155" s="40"/>
      <c r="N155" s="40"/>
      <c r="O155" s="40"/>
      <c r="P155" s="40"/>
      <c r="Q155" s="40"/>
      <c r="R155" s="40"/>
      <c r="S155" s="37"/>
      <c r="T155" s="141"/>
      <c r="U155" s="132"/>
      <c r="V155" s="107"/>
      <c r="W155" s="37"/>
      <c r="X155" s="37"/>
      <c r="Y155" s="37"/>
      <c r="Z155" s="37"/>
      <c r="AA155" s="37"/>
      <c r="AB155" s="37"/>
      <c r="AC155" s="37"/>
      <c r="AD155" s="37"/>
      <c r="AE155" s="37"/>
      <c r="AF155" s="123"/>
      <c r="AG155" s="107"/>
      <c r="AH155" s="37"/>
      <c r="AI155" s="37"/>
      <c r="AJ155" s="37"/>
      <c r="AK155" s="37"/>
      <c r="AL155" s="37"/>
      <c r="AM155" s="37"/>
      <c r="AN155" s="37"/>
      <c r="AO155" s="37"/>
      <c r="AP155" s="37"/>
      <c r="AQ155" s="123"/>
      <c r="AR155" s="107"/>
      <c r="AS155" s="41"/>
    </row>
    <row r="156" spans="2:45" x14ac:dyDescent="0.25">
      <c r="B156" s="16"/>
      <c r="C156" s="5"/>
      <c r="D156" s="6"/>
      <c r="E156" s="6"/>
      <c r="F156" s="35" t="s">
        <v>2</v>
      </c>
      <c r="G156" s="35" t="s">
        <v>46</v>
      </c>
      <c r="H156" s="36">
        <v>4</v>
      </c>
      <c r="I156" s="97">
        <f t="shared" ref="I156:J158" si="27">U156+AF156+AQ156</f>
        <v>0.58321411540295665</v>
      </c>
      <c r="J156" s="97">
        <f>V156+AG156+AR156</f>
        <v>0.73009060562708628</v>
      </c>
      <c r="K156" s="6">
        <v>2097</v>
      </c>
      <c r="L156" s="144"/>
      <c r="M156" s="40"/>
      <c r="N156" s="65">
        <v>5</v>
      </c>
      <c r="O156" s="65">
        <v>244</v>
      </c>
      <c r="P156" s="65">
        <v>212</v>
      </c>
      <c r="Q156" s="65">
        <v>265</v>
      </c>
      <c r="R156" s="65">
        <v>392</v>
      </c>
      <c r="S156" s="65">
        <v>185</v>
      </c>
      <c r="T156" s="142">
        <v>68</v>
      </c>
      <c r="U156" s="131">
        <f>(N156+O156+P156+Q156+R156)/K156</f>
        <v>0.53314258464473052</v>
      </c>
      <c r="V156" s="97">
        <f>(O156+P156+Q156+R156+S156+N156+T156)/K156</f>
        <v>0.65379113018598001</v>
      </c>
      <c r="W156" s="37"/>
      <c r="X156" s="37"/>
      <c r="Y156" s="6">
        <v>0</v>
      </c>
      <c r="Z156" s="6">
        <v>0</v>
      </c>
      <c r="AA156" s="6">
        <v>4</v>
      </c>
      <c r="AB156" s="6">
        <v>5</v>
      </c>
      <c r="AC156" s="6">
        <v>18</v>
      </c>
      <c r="AD156" s="6">
        <v>20</v>
      </c>
      <c r="AE156" s="6">
        <v>15</v>
      </c>
      <c r="AF156" s="117">
        <f>(Y156+Z156+AA156+AB156+AC156)/K156</f>
        <v>1.2875536480686695E-2</v>
      </c>
      <c r="AG156" s="97">
        <f>(Z156+AA156+AB156+AC156+AD156+Y156+AE156)/K156</f>
        <v>2.9566046733428709E-2</v>
      </c>
      <c r="AH156" s="37"/>
      <c r="AI156" s="37"/>
      <c r="AJ156" s="6">
        <v>8</v>
      </c>
      <c r="AK156" s="6">
        <v>6</v>
      </c>
      <c r="AL156" s="6">
        <v>14</v>
      </c>
      <c r="AM156" s="6">
        <v>30</v>
      </c>
      <c r="AN156" s="6">
        <v>20</v>
      </c>
      <c r="AO156" s="6">
        <v>12</v>
      </c>
      <c r="AP156" s="6">
        <v>8</v>
      </c>
      <c r="AQ156" s="117">
        <f>(AJ156+AK156+AL156+AM156+AN156)/K156</f>
        <v>3.7195994277539342E-2</v>
      </c>
      <c r="AR156" s="97">
        <f>(AK156+AL156+AM156+AN156+AO156+AJ156+AP156)/K156</f>
        <v>4.6733428707677632E-2</v>
      </c>
      <c r="AS156" s="41"/>
    </row>
    <row r="157" spans="2:45" x14ac:dyDescent="0.25">
      <c r="B157" s="16"/>
      <c r="C157" s="5"/>
      <c r="D157" s="6"/>
      <c r="E157" s="6"/>
      <c r="F157" s="35" t="s">
        <v>4</v>
      </c>
      <c r="G157" s="35" t="s">
        <v>46</v>
      </c>
      <c r="H157" s="36">
        <v>3</v>
      </c>
      <c r="I157" s="97">
        <f t="shared" si="27"/>
        <v>0.74251497005988021</v>
      </c>
      <c r="J157" s="97">
        <f t="shared" si="27"/>
        <v>0.86227544910179643</v>
      </c>
      <c r="K157" s="6">
        <v>167</v>
      </c>
      <c r="L157" s="144"/>
      <c r="M157" s="40"/>
      <c r="N157" s="40"/>
      <c r="O157" s="65">
        <v>0</v>
      </c>
      <c r="P157" s="65">
        <v>11</v>
      </c>
      <c r="Q157" s="65">
        <v>74</v>
      </c>
      <c r="R157" s="65">
        <v>34</v>
      </c>
      <c r="S157" s="65">
        <v>11</v>
      </c>
      <c r="T157" s="142">
        <v>7</v>
      </c>
      <c r="U157" s="131">
        <f>(O157+P157+Q157+R157)/K157</f>
        <v>0.71257485029940115</v>
      </c>
      <c r="V157" s="97">
        <f>(P157+O157+Q157+T157+R157+S157)/K157</f>
        <v>0.82035928143712578</v>
      </c>
      <c r="W157" s="37"/>
      <c r="X157" s="37"/>
      <c r="Y157" s="37"/>
      <c r="Z157" s="37">
        <v>0</v>
      </c>
      <c r="AA157" s="37">
        <v>0</v>
      </c>
      <c r="AB157" s="37">
        <v>0</v>
      </c>
      <c r="AC157" s="37">
        <v>0</v>
      </c>
      <c r="AD157" s="37">
        <v>0</v>
      </c>
      <c r="AE157" s="37">
        <v>0</v>
      </c>
      <c r="AF157" s="117">
        <f>(Z157+AA157+AB157+AC157)/K157</f>
        <v>0</v>
      </c>
      <c r="AG157" s="97">
        <f>(AA157+Z157+AB157+AE157+AC157+AD157)/K157</f>
        <v>0</v>
      </c>
      <c r="AH157" s="37"/>
      <c r="AI157" s="37"/>
      <c r="AJ157" s="37"/>
      <c r="AK157" s="6">
        <v>5</v>
      </c>
      <c r="AL157" s="6">
        <v>0</v>
      </c>
      <c r="AM157" s="6">
        <v>0</v>
      </c>
      <c r="AN157" s="6">
        <v>0</v>
      </c>
      <c r="AO157" s="6">
        <v>1</v>
      </c>
      <c r="AP157" s="6">
        <v>1</v>
      </c>
      <c r="AQ157" s="117">
        <f>(AK157+AL157+AM157+AN157)/K157</f>
        <v>2.9940119760479042E-2</v>
      </c>
      <c r="AR157" s="97">
        <f>(AL157+AK157+AM157+AP157+AN157+AO157)/K157</f>
        <v>4.1916167664670656E-2</v>
      </c>
      <c r="AS157" s="41"/>
    </row>
    <row r="158" spans="2:45" s="3" customFormat="1" x14ac:dyDescent="0.25">
      <c r="B158" s="14"/>
      <c r="C158" s="5"/>
      <c r="D158" s="5"/>
      <c r="E158" s="5"/>
      <c r="F158" s="35" t="s">
        <v>5</v>
      </c>
      <c r="G158" s="35" t="s">
        <v>46</v>
      </c>
      <c r="H158" s="36">
        <v>6</v>
      </c>
      <c r="I158" s="97">
        <f t="shared" si="27"/>
        <v>0.17391304347826086</v>
      </c>
      <c r="J158" s="97">
        <f t="shared" si="27"/>
        <v>0.17391304347826086</v>
      </c>
      <c r="K158" s="134">
        <v>23</v>
      </c>
      <c r="L158" s="145">
        <v>2</v>
      </c>
      <c r="M158" s="65">
        <v>0</v>
      </c>
      <c r="N158" s="65">
        <v>0</v>
      </c>
      <c r="O158" s="65">
        <v>0</v>
      </c>
      <c r="P158" s="65">
        <v>0</v>
      </c>
      <c r="Q158" s="65">
        <v>0</v>
      </c>
      <c r="R158" s="65">
        <v>0</v>
      </c>
      <c r="S158" s="65">
        <v>0</v>
      </c>
      <c r="T158" s="142">
        <v>0</v>
      </c>
      <c r="U158" s="131">
        <f>(L158+M158+N158+O158+P158+Q158+R158)/K158</f>
        <v>8.6956521739130432E-2</v>
      </c>
      <c r="V158" s="97">
        <f>(P158+O158+N158+M158+L158+Q158+T158+R158+S158)/K158</f>
        <v>8.6956521739130432E-2</v>
      </c>
      <c r="W158" s="37">
        <v>0</v>
      </c>
      <c r="X158" s="37">
        <v>0</v>
      </c>
      <c r="Y158" s="37">
        <v>0</v>
      </c>
      <c r="Z158" s="37">
        <v>0</v>
      </c>
      <c r="AA158" s="37">
        <v>0</v>
      </c>
      <c r="AB158" s="37">
        <v>0</v>
      </c>
      <c r="AC158" s="37">
        <v>0</v>
      </c>
      <c r="AD158" s="37">
        <v>0</v>
      </c>
      <c r="AE158" s="37">
        <v>0</v>
      </c>
      <c r="AF158" s="117">
        <f>(W158+X158+Y158+Z158+AA158+AB158+AC158)/K158</f>
        <v>0</v>
      </c>
      <c r="AG158" s="97">
        <f>(AA158+Z158+Y158+X158+W158+AB158+AE158+AC158+AD158)/K158</f>
        <v>0</v>
      </c>
      <c r="AH158" s="6">
        <v>2</v>
      </c>
      <c r="AI158" s="6">
        <v>0</v>
      </c>
      <c r="AJ158" s="6">
        <v>0</v>
      </c>
      <c r="AK158" s="6">
        <v>0</v>
      </c>
      <c r="AL158" s="6">
        <v>0</v>
      </c>
      <c r="AM158" s="6">
        <v>0</v>
      </c>
      <c r="AN158" s="6">
        <v>0</v>
      </c>
      <c r="AO158" s="6">
        <v>0</v>
      </c>
      <c r="AP158" s="6">
        <v>0</v>
      </c>
      <c r="AQ158" s="117">
        <f>(AH158+AI158+AJ158+AK158+AL158+AM158+AN158)/K158</f>
        <v>8.6956521739130432E-2</v>
      </c>
      <c r="AR158" s="97">
        <f>(AL158+AK158+AJ158+AI158+AH158+AM158+AP158+AN158+AO158)/K158</f>
        <v>8.6956521739130432E-2</v>
      </c>
      <c r="AS158" s="41"/>
    </row>
    <row r="159" spans="2:45" s="28" customFormat="1" ht="15.75" thickBot="1" x14ac:dyDescent="0.3">
      <c r="B159" s="27"/>
      <c r="C159" s="8"/>
      <c r="D159" s="8"/>
      <c r="E159" s="8"/>
      <c r="F159" s="8"/>
      <c r="G159" s="8"/>
      <c r="H159" s="42"/>
      <c r="I159" s="98"/>
      <c r="J159" s="98"/>
      <c r="K159" s="135"/>
      <c r="L159" s="139"/>
      <c r="M159" s="44"/>
      <c r="N159" s="44"/>
      <c r="O159" s="44"/>
      <c r="P159" s="44"/>
      <c r="Q159" s="44"/>
      <c r="R159" s="44"/>
      <c r="S159" s="44"/>
      <c r="T159" s="140"/>
      <c r="U159" s="133"/>
      <c r="V159" s="110"/>
      <c r="W159" s="44"/>
      <c r="X159" s="44"/>
      <c r="Y159" s="44"/>
      <c r="Z159" s="44"/>
      <c r="AA159" s="44"/>
      <c r="AB159" s="44"/>
      <c r="AC159" s="44"/>
      <c r="AD159" s="44"/>
      <c r="AE159" s="44"/>
      <c r="AF159" s="124"/>
      <c r="AG159" s="110"/>
      <c r="AH159" s="44"/>
      <c r="AI159" s="44"/>
      <c r="AJ159" s="44"/>
      <c r="AK159" s="44"/>
      <c r="AL159" s="44"/>
      <c r="AM159" s="44"/>
      <c r="AN159" s="44"/>
      <c r="AO159" s="44"/>
      <c r="AP159" s="44"/>
      <c r="AQ159" s="124"/>
      <c r="AR159" s="110"/>
      <c r="AS159" s="41"/>
    </row>
    <row r="160" spans="2:45" x14ac:dyDescent="0.25">
      <c r="T160" s="19"/>
      <c r="AE160" s="19"/>
    </row>
    <row r="161" spans="3:4" x14ac:dyDescent="0.25">
      <c r="C161" s="84" t="s">
        <v>119</v>
      </c>
    </row>
    <row r="163" spans="3:4" x14ac:dyDescent="0.25">
      <c r="D163" s="34"/>
    </row>
    <row r="168" spans="3:4" x14ac:dyDescent="0.25">
      <c r="D168" s="34"/>
    </row>
    <row r="169" spans="3:4" x14ac:dyDescent="0.25">
      <c r="D169" s="34"/>
    </row>
  </sheetData>
  <mergeCells count="1">
    <mergeCell ref="C9:E9"/>
  </mergeCells>
  <pageMargins left="0.25" right="0.25" top="0.75" bottom="0.75" header="0.3" footer="0.3"/>
  <pageSetup paperSize="5" scale="29" fitToHeight="0" orientation="landscape" r:id="rId1"/>
  <headerFooter>
    <oddFooter>&amp;L&amp;1#&amp;"Calibri"&amp;11&amp;K000000Classification: Protected 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69"/>
  <sheetViews>
    <sheetView zoomScaleNormal="100" workbookViewId="0">
      <pane xSplit="11" ySplit="9" topLeftCell="L10" activePane="bottomRight" state="frozen"/>
      <selection activeCell="AU168" sqref="AU168"/>
      <selection pane="topRight" activeCell="AU168" sqref="AU168"/>
      <selection pane="bottomLeft" activeCell="AU168" sqref="AU168"/>
      <selection pane="bottomRight" activeCell="J13" sqref="J13"/>
    </sheetView>
  </sheetViews>
  <sheetFormatPr defaultRowHeight="15" x14ac:dyDescent="0.25"/>
  <cols>
    <col min="1" max="2" width="0" hidden="1" customWidth="1"/>
    <col min="3" max="3" width="9.140625" style="3"/>
    <col min="5" max="5" width="12.42578125" customWidth="1"/>
    <col min="6" max="7" width="18.5703125" customWidth="1"/>
    <col min="9" max="9" width="13.140625" style="92" customWidth="1"/>
    <col min="10" max="10" width="13.140625" style="113"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92" customWidth="1"/>
    <col min="22" max="22" width="11.28515625" style="92" customWidth="1"/>
    <col min="23" max="29" width="11.28515625" customWidth="1"/>
    <col min="30" max="31" width="11.28515625" style="17" customWidth="1"/>
    <col min="32"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5" width="79.42578125" style="17" customWidth="1"/>
  </cols>
  <sheetData>
    <row r="1" spans="2:45" ht="15.75" hidden="1" thickBot="1" x14ac:dyDescent="0.3"/>
    <row r="2" spans="2:45" ht="15.75" hidden="1" thickBot="1" x14ac:dyDescent="0.3"/>
    <row r="3" spans="2:45" ht="15.75" hidden="1" thickBot="1" x14ac:dyDescent="0.3"/>
    <row r="4" spans="2:45" ht="15.75" hidden="1" thickBot="1" x14ac:dyDescent="0.3"/>
    <row r="5" spans="2:45" ht="15.75" hidden="1" thickBot="1" x14ac:dyDescent="0.3"/>
    <row r="6" spans="2:45" ht="15.75" hidden="1" thickBot="1" x14ac:dyDescent="0.3"/>
    <row r="7" spans="2:45" ht="15.75" hidden="1" thickBot="1" x14ac:dyDescent="0.3">
      <c r="C7" s="4"/>
      <c r="D7" s="2"/>
      <c r="E7" s="2"/>
      <c r="F7" s="2"/>
      <c r="G7" s="2"/>
      <c r="H7" s="2"/>
      <c r="I7" s="93"/>
      <c r="J7" s="114"/>
      <c r="W7" s="1"/>
      <c r="X7" s="1"/>
      <c r="Y7" s="1"/>
      <c r="Z7" s="1"/>
      <c r="AA7" s="1"/>
      <c r="AB7" s="1"/>
      <c r="AC7" s="1"/>
      <c r="AD7" s="18"/>
      <c r="AE7" s="18"/>
      <c r="AF7" s="100"/>
      <c r="AG7" s="100"/>
    </row>
    <row r="8" spans="2:45" s="3" customFormat="1" ht="43.5" customHeight="1" thickBot="1" x14ac:dyDescent="0.3">
      <c r="B8" s="14"/>
      <c r="C8" s="7"/>
      <c r="D8" s="7"/>
      <c r="E8" s="7"/>
      <c r="F8" s="7"/>
      <c r="G8" s="7"/>
      <c r="H8" s="7"/>
      <c r="I8" s="94"/>
      <c r="J8" s="115"/>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row>
    <row r="9" spans="2:45" s="10" customFormat="1" ht="142.5" customHeight="1" thickBot="1" x14ac:dyDescent="0.3">
      <c r="B9" s="15"/>
      <c r="C9" s="151" t="s">
        <v>3</v>
      </c>
      <c r="D9" s="152"/>
      <c r="E9" s="152"/>
      <c r="F9" s="29" t="s">
        <v>38</v>
      </c>
      <c r="G9" s="72" t="s">
        <v>72</v>
      </c>
      <c r="H9" s="29" t="s">
        <v>50</v>
      </c>
      <c r="I9" s="95" t="s">
        <v>51</v>
      </c>
      <c r="J9" s="116" t="s">
        <v>52</v>
      </c>
      <c r="K9" s="30" t="s">
        <v>53</v>
      </c>
      <c r="L9" s="31" t="s">
        <v>36</v>
      </c>
      <c r="M9" s="31" t="s">
        <v>37</v>
      </c>
      <c r="N9" s="31" t="s">
        <v>43</v>
      </c>
      <c r="O9" s="31" t="s">
        <v>40</v>
      </c>
      <c r="P9" s="31" t="s">
        <v>41</v>
      </c>
      <c r="Q9" s="31" t="s">
        <v>44</v>
      </c>
      <c r="R9" s="31" t="s">
        <v>42</v>
      </c>
      <c r="S9" s="119" t="s">
        <v>45</v>
      </c>
      <c r="T9" s="32" t="s">
        <v>120</v>
      </c>
      <c r="U9" s="129" t="s">
        <v>54</v>
      </c>
      <c r="V9" s="130" t="s">
        <v>55</v>
      </c>
      <c r="W9" s="31" t="s">
        <v>36</v>
      </c>
      <c r="X9" s="31" t="s">
        <v>37</v>
      </c>
      <c r="Y9" s="31" t="s">
        <v>43</v>
      </c>
      <c r="Z9" s="31" t="s">
        <v>40</v>
      </c>
      <c r="AA9" s="31" t="s">
        <v>41</v>
      </c>
      <c r="AB9" s="31" t="s">
        <v>44</v>
      </c>
      <c r="AC9" s="31" t="s">
        <v>42</v>
      </c>
      <c r="AD9" s="119" t="s">
        <v>45</v>
      </c>
      <c r="AE9" s="32" t="s">
        <v>120</v>
      </c>
      <c r="AF9" s="122" t="s">
        <v>56</v>
      </c>
      <c r="AG9" s="130" t="s">
        <v>57</v>
      </c>
      <c r="AH9" s="31" t="s">
        <v>36</v>
      </c>
      <c r="AI9" s="31" t="s">
        <v>37</v>
      </c>
      <c r="AJ9" s="31" t="s">
        <v>43</v>
      </c>
      <c r="AK9" s="31" t="s">
        <v>40</v>
      </c>
      <c r="AL9" s="31" t="s">
        <v>41</v>
      </c>
      <c r="AM9" s="31" t="s">
        <v>44</v>
      </c>
      <c r="AN9" s="31" t="s">
        <v>42</v>
      </c>
      <c r="AO9" s="119" t="s">
        <v>45</v>
      </c>
      <c r="AP9" s="32" t="s">
        <v>120</v>
      </c>
      <c r="AQ9" s="122" t="s">
        <v>58</v>
      </c>
      <c r="AR9" s="102" t="s">
        <v>59</v>
      </c>
      <c r="AS9" s="17"/>
    </row>
    <row r="10" spans="2:45" x14ac:dyDescent="0.25">
      <c r="B10" s="16"/>
      <c r="C10" s="5" t="s">
        <v>65</v>
      </c>
      <c r="D10" s="6"/>
      <c r="E10" s="6"/>
      <c r="F10" s="35" t="s">
        <v>1</v>
      </c>
      <c r="G10" s="35" t="s">
        <v>73</v>
      </c>
      <c r="H10" s="36">
        <v>1</v>
      </c>
      <c r="I10" s="96" t="s">
        <v>28</v>
      </c>
      <c r="J10" s="96" t="s">
        <v>28</v>
      </c>
      <c r="K10" s="38" t="s">
        <v>30</v>
      </c>
      <c r="L10" s="37"/>
      <c r="M10" s="37"/>
      <c r="N10" s="37"/>
      <c r="O10" s="37"/>
      <c r="P10" s="37"/>
      <c r="Q10" s="37"/>
      <c r="R10" s="37"/>
      <c r="S10" s="37"/>
      <c r="T10" s="37"/>
      <c r="U10" s="121"/>
      <c r="V10" s="111"/>
      <c r="W10" s="37"/>
      <c r="X10" s="37"/>
      <c r="Y10" s="37"/>
      <c r="Z10" s="37"/>
      <c r="AA10" s="37"/>
      <c r="AB10" s="37"/>
      <c r="AC10" s="37"/>
      <c r="AD10" s="37"/>
      <c r="AE10" s="37"/>
      <c r="AF10" s="117"/>
      <c r="AG10" s="97"/>
      <c r="AH10" s="37"/>
      <c r="AI10" s="37"/>
      <c r="AJ10" s="37"/>
      <c r="AK10" s="37"/>
      <c r="AL10" s="37"/>
      <c r="AM10" s="37"/>
      <c r="AN10" s="37"/>
      <c r="AO10" s="37"/>
      <c r="AP10" s="37"/>
      <c r="AQ10" s="121"/>
      <c r="AR10" s="111"/>
    </row>
    <row r="11" spans="2:45" x14ac:dyDescent="0.25">
      <c r="B11" s="16"/>
      <c r="C11" s="5" t="s">
        <v>66</v>
      </c>
      <c r="D11" s="6"/>
      <c r="E11" s="6"/>
      <c r="F11" s="35" t="s">
        <v>32</v>
      </c>
      <c r="G11" s="35" t="s">
        <v>73</v>
      </c>
      <c r="H11" s="36">
        <v>2</v>
      </c>
      <c r="I11" s="96" t="s">
        <v>28</v>
      </c>
      <c r="J11" s="96" t="s">
        <v>28</v>
      </c>
      <c r="K11" s="38" t="s">
        <v>29</v>
      </c>
      <c r="L11" s="37"/>
      <c r="M11" s="37"/>
      <c r="N11" s="37"/>
      <c r="O11" s="37"/>
      <c r="P11" s="37"/>
      <c r="Q11" s="37"/>
      <c r="R11" s="37"/>
      <c r="S11" s="37"/>
      <c r="T11" s="37"/>
      <c r="U11" s="123"/>
      <c r="V11" s="107"/>
      <c r="W11" s="37"/>
      <c r="X11" s="37"/>
      <c r="Y11" s="37"/>
      <c r="Z11" s="37"/>
      <c r="AA11" s="37"/>
      <c r="AB11" s="37"/>
      <c r="AC11" s="37"/>
      <c r="AD11" s="37"/>
      <c r="AE11" s="37"/>
      <c r="AF11" s="123"/>
      <c r="AG11" s="107"/>
      <c r="AH11" s="37"/>
      <c r="AI11" s="37"/>
      <c r="AJ11" s="37"/>
      <c r="AK11" s="37"/>
      <c r="AL11" s="37"/>
      <c r="AM11" s="37"/>
      <c r="AN11" s="37"/>
      <c r="AO11" s="37"/>
      <c r="AP11" s="37"/>
      <c r="AQ11" s="123"/>
      <c r="AR11" s="107"/>
    </row>
    <row r="12" spans="2:45" x14ac:dyDescent="0.25">
      <c r="B12" s="16"/>
      <c r="C12" s="5"/>
      <c r="D12" s="6"/>
      <c r="E12" s="6"/>
      <c r="F12" s="35" t="s">
        <v>2</v>
      </c>
      <c r="G12" s="35" t="s">
        <v>73</v>
      </c>
      <c r="H12" s="36">
        <v>4</v>
      </c>
      <c r="I12" s="97">
        <f t="shared" ref="I12" si="0">U12+AF12+AQ12</f>
        <v>0.50270270270270268</v>
      </c>
      <c r="J12" s="97">
        <f>V12+AG12+AR12</f>
        <v>0.59189189189189184</v>
      </c>
      <c r="K12" s="38">
        <v>370</v>
      </c>
      <c r="L12" s="21"/>
      <c r="M12" s="37"/>
      <c r="N12" s="37">
        <v>2</v>
      </c>
      <c r="O12" s="37">
        <v>6</v>
      </c>
      <c r="P12" s="37">
        <v>18</v>
      </c>
      <c r="Q12" s="37">
        <v>100</v>
      </c>
      <c r="R12" s="37">
        <v>47</v>
      </c>
      <c r="S12" s="37">
        <v>21</v>
      </c>
      <c r="T12" s="37">
        <v>5</v>
      </c>
      <c r="U12" s="117">
        <f>(N12+O12+P12+Q12+R12)/K12</f>
        <v>0.46756756756756757</v>
      </c>
      <c r="V12" s="97">
        <f>(O12+P12+Q12+R12+S12+N12+T12)/K12</f>
        <v>0.53783783783783778</v>
      </c>
      <c r="W12" s="37"/>
      <c r="X12" s="37"/>
      <c r="Y12" s="37">
        <v>0</v>
      </c>
      <c r="Z12" s="37">
        <v>0</v>
      </c>
      <c r="AA12" s="37">
        <v>0</v>
      </c>
      <c r="AB12" s="37">
        <v>0</v>
      </c>
      <c r="AC12" s="37">
        <v>2</v>
      </c>
      <c r="AD12" s="37">
        <v>1</v>
      </c>
      <c r="AE12" s="37">
        <v>2</v>
      </c>
      <c r="AF12" s="117">
        <f>(Y12+Z12+AA12+AB12+AC12)/K12</f>
        <v>5.4054054054054057E-3</v>
      </c>
      <c r="AG12" s="97">
        <f>(Z12+AA12+AB12+AC12+AD12+Y12+AE12)/K12</f>
        <v>1.3513513513513514E-2</v>
      </c>
      <c r="AH12" s="37"/>
      <c r="AI12" s="37"/>
      <c r="AJ12" s="37">
        <v>0</v>
      </c>
      <c r="AK12" s="37">
        <v>0</v>
      </c>
      <c r="AL12" s="37">
        <v>6</v>
      </c>
      <c r="AM12" s="37">
        <v>3</v>
      </c>
      <c r="AN12" s="37">
        <v>2</v>
      </c>
      <c r="AO12" s="37">
        <v>2</v>
      </c>
      <c r="AP12" s="37">
        <v>2</v>
      </c>
      <c r="AQ12" s="117">
        <f>(AJ12+AK12+AL12+AM12+AN12)/K12</f>
        <v>2.9729729729729731E-2</v>
      </c>
      <c r="AR12" s="97">
        <f>(AK12+AL12+AM12+AN12+AO12+AJ12+AP12)/K12</f>
        <v>4.0540540540540543E-2</v>
      </c>
    </row>
    <row r="13" spans="2:45" x14ac:dyDescent="0.25">
      <c r="B13" s="16"/>
      <c r="C13" s="5"/>
      <c r="D13" s="6"/>
      <c r="E13" s="6"/>
      <c r="F13" s="35" t="s">
        <v>4</v>
      </c>
      <c r="G13" s="35" t="s">
        <v>73</v>
      </c>
      <c r="H13" s="36">
        <v>3</v>
      </c>
      <c r="I13" s="96" t="s">
        <v>28</v>
      </c>
      <c r="J13" s="96" t="s">
        <v>28</v>
      </c>
      <c r="K13" s="38" t="s">
        <v>29</v>
      </c>
      <c r="L13" s="37"/>
      <c r="M13" s="37"/>
      <c r="N13" s="37"/>
      <c r="O13" s="37"/>
      <c r="P13" s="37"/>
      <c r="Q13" s="37"/>
      <c r="R13" s="37"/>
      <c r="S13" s="37"/>
      <c r="T13" s="37"/>
      <c r="U13" s="117"/>
      <c r="V13" s="97"/>
      <c r="W13" s="37"/>
      <c r="X13" s="37"/>
      <c r="Y13" s="37"/>
      <c r="Z13" s="37"/>
      <c r="AA13" s="37"/>
      <c r="AB13" s="37"/>
      <c r="AC13" s="37"/>
      <c r="AD13" s="37"/>
      <c r="AE13" s="37"/>
      <c r="AF13" s="117"/>
      <c r="AG13" s="97"/>
      <c r="AH13" s="37"/>
      <c r="AI13" s="37"/>
      <c r="AJ13" s="37"/>
      <c r="AK13" s="37"/>
      <c r="AL13" s="37"/>
      <c r="AM13" s="37"/>
      <c r="AN13" s="37"/>
      <c r="AO13" s="37"/>
      <c r="AP13" s="37"/>
      <c r="AQ13" s="117"/>
      <c r="AR13" s="97"/>
    </row>
    <row r="14" spans="2:45" x14ac:dyDescent="0.25">
      <c r="B14" s="16"/>
      <c r="C14" s="5"/>
      <c r="D14" s="6"/>
      <c r="E14" s="6"/>
      <c r="F14" s="35" t="s">
        <v>5</v>
      </c>
      <c r="G14" s="35" t="s">
        <v>73</v>
      </c>
      <c r="H14" s="36">
        <v>6</v>
      </c>
      <c r="I14" s="96" t="s">
        <v>28</v>
      </c>
      <c r="J14" s="96" t="s">
        <v>28</v>
      </c>
      <c r="K14" s="38" t="s">
        <v>29</v>
      </c>
      <c r="L14" s="37"/>
      <c r="M14" s="37"/>
      <c r="N14" s="37"/>
      <c r="O14" s="37"/>
      <c r="P14" s="37"/>
      <c r="Q14" s="37"/>
      <c r="R14" s="37"/>
      <c r="S14" s="37"/>
      <c r="T14" s="37"/>
      <c r="U14" s="123"/>
      <c r="V14" s="107"/>
      <c r="W14" s="37"/>
      <c r="X14" s="37"/>
      <c r="Y14" s="37"/>
      <c r="Z14" s="37"/>
      <c r="AA14" s="37"/>
      <c r="AB14" s="37"/>
      <c r="AC14" s="37"/>
      <c r="AD14" s="37"/>
      <c r="AE14" s="37"/>
      <c r="AF14" s="123"/>
      <c r="AG14" s="107"/>
      <c r="AH14" s="37"/>
      <c r="AI14" s="37"/>
      <c r="AJ14" s="37"/>
      <c r="AK14" s="37"/>
      <c r="AL14" s="37"/>
      <c r="AM14" s="37"/>
      <c r="AN14" s="37"/>
      <c r="AO14" s="37"/>
      <c r="AP14" s="37"/>
      <c r="AQ14" s="123"/>
      <c r="AR14" s="107"/>
    </row>
    <row r="15" spans="2:45" s="10" customFormat="1" ht="15.75" thickBot="1" x14ac:dyDescent="0.3">
      <c r="B15" s="15"/>
      <c r="C15" s="8"/>
      <c r="D15" s="9"/>
      <c r="E15" s="9"/>
      <c r="F15" s="44"/>
      <c r="G15" s="44"/>
      <c r="H15" s="42"/>
      <c r="I15" s="98"/>
      <c r="J15" s="98"/>
      <c r="K15" s="43"/>
      <c r="L15" s="44"/>
      <c r="M15" s="44"/>
      <c r="N15" s="44"/>
      <c r="O15" s="44"/>
      <c r="P15" s="44"/>
      <c r="Q15" s="44"/>
      <c r="R15" s="44"/>
      <c r="S15" s="44"/>
      <c r="T15" s="44"/>
      <c r="U15" s="124"/>
      <c r="V15" s="110"/>
      <c r="W15" s="44"/>
      <c r="X15" s="44"/>
      <c r="Y15" s="44"/>
      <c r="Z15" s="44"/>
      <c r="AA15" s="44"/>
      <c r="AB15" s="44"/>
      <c r="AC15" s="44"/>
      <c r="AD15" s="44"/>
      <c r="AE15" s="44"/>
      <c r="AF15" s="124"/>
      <c r="AG15" s="110"/>
      <c r="AH15" s="44"/>
      <c r="AI15" s="44"/>
      <c r="AJ15" s="44"/>
      <c r="AK15" s="44"/>
      <c r="AL15" s="44"/>
      <c r="AM15" s="44"/>
      <c r="AN15" s="44"/>
      <c r="AO15" s="44"/>
      <c r="AP15" s="44"/>
      <c r="AQ15" s="124"/>
      <c r="AR15" s="110"/>
      <c r="AS15" s="17"/>
    </row>
    <row r="16" spans="2:45" x14ac:dyDescent="0.25">
      <c r="B16" s="16"/>
      <c r="C16" s="5" t="s">
        <v>9</v>
      </c>
      <c r="D16" s="6"/>
      <c r="E16" s="6"/>
      <c r="F16" s="35" t="s">
        <v>1</v>
      </c>
      <c r="G16" s="35" t="s">
        <v>73</v>
      </c>
      <c r="H16" s="36">
        <v>1</v>
      </c>
      <c r="I16" s="96" t="s">
        <v>28</v>
      </c>
      <c r="J16" s="96" t="s">
        <v>28</v>
      </c>
      <c r="K16" s="38" t="s">
        <v>29</v>
      </c>
      <c r="L16" s="37"/>
      <c r="M16" s="37"/>
      <c r="N16" s="37"/>
      <c r="O16" s="37"/>
      <c r="P16" s="37"/>
      <c r="Q16" s="37"/>
      <c r="R16" s="37"/>
      <c r="S16" s="37"/>
      <c r="T16" s="37"/>
      <c r="U16" s="123"/>
      <c r="V16" s="107"/>
      <c r="W16" s="37"/>
      <c r="X16" s="37"/>
      <c r="Y16" s="37"/>
      <c r="Z16" s="37"/>
      <c r="AA16" s="37"/>
      <c r="AB16" s="37"/>
      <c r="AC16" s="37"/>
      <c r="AD16" s="37"/>
      <c r="AE16" s="37"/>
      <c r="AF16" s="123"/>
      <c r="AG16" s="107"/>
      <c r="AH16" s="37"/>
      <c r="AI16" s="37"/>
      <c r="AJ16" s="37"/>
      <c r="AK16" s="37"/>
      <c r="AL16" s="37"/>
      <c r="AM16" s="37"/>
      <c r="AN16" s="37"/>
      <c r="AO16" s="37"/>
      <c r="AP16" s="37"/>
      <c r="AQ16" s="123"/>
      <c r="AR16" s="107"/>
    </row>
    <row r="17" spans="2:45" x14ac:dyDescent="0.25">
      <c r="B17" s="16"/>
      <c r="C17" s="5"/>
      <c r="D17" s="6"/>
      <c r="E17" s="6"/>
      <c r="F17" s="35" t="s">
        <v>32</v>
      </c>
      <c r="G17" s="35" t="s">
        <v>73</v>
      </c>
      <c r="H17" s="36">
        <v>2</v>
      </c>
      <c r="I17" s="96" t="s">
        <v>28</v>
      </c>
      <c r="J17" s="96" t="s">
        <v>28</v>
      </c>
      <c r="K17" s="38" t="s">
        <v>29</v>
      </c>
      <c r="L17" s="37"/>
      <c r="M17" s="37"/>
      <c r="N17" s="37"/>
      <c r="O17" s="37"/>
      <c r="P17" s="37"/>
      <c r="Q17" s="37"/>
      <c r="R17" s="37"/>
      <c r="S17" s="37"/>
      <c r="T17" s="37"/>
      <c r="U17" s="123"/>
      <c r="V17" s="107"/>
      <c r="W17" s="37"/>
      <c r="X17" s="37"/>
      <c r="Y17" s="37"/>
      <c r="Z17" s="37"/>
      <c r="AA17" s="37"/>
      <c r="AB17" s="37"/>
      <c r="AC17" s="37"/>
      <c r="AD17" s="37"/>
      <c r="AE17" s="37"/>
      <c r="AF17" s="123"/>
      <c r="AG17" s="107"/>
      <c r="AH17" s="37"/>
      <c r="AI17" s="37"/>
      <c r="AJ17" s="37"/>
      <c r="AK17" s="37"/>
      <c r="AL17" s="37"/>
      <c r="AM17" s="37"/>
      <c r="AN17" s="37"/>
      <c r="AO17" s="37"/>
      <c r="AP17" s="37"/>
      <c r="AQ17" s="123"/>
      <c r="AR17" s="107"/>
    </row>
    <row r="18" spans="2:45" x14ac:dyDescent="0.25">
      <c r="B18" s="16"/>
      <c r="C18" s="5"/>
      <c r="D18" s="6"/>
      <c r="E18" s="6"/>
      <c r="F18" s="35" t="s">
        <v>2</v>
      </c>
      <c r="G18" s="35" t="s">
        <v>73</v>
      </c>
      <c r="H18" s="36">
        <v>4</v>
      </c>
      <c r="I18" s="97">
        <f t="shared" ref="I18" si="1">U18+AF18+AQ18</f>
        <v>0.62871287128712872</v>
      </c>
      <c r="J18" s="97">
        <f>V18+AG18+AR18</f>
        <v>0.70792079207920788</v>
      </c>
      <c r="K18" s="38">
        <v>202</v>
      </c>
      <c r="L18" s="21"/>
      <c r="M18" s="37"/>
      <c r="N18" s="6">
        <v>1</v>
      </c>
      <c r="O18" s="6">
        <v>24</v>
      </c>
      <c r="P18" s="6">
        <v>16</v>
      </c>
      <c r="Q18" s="6">
        <v>37</v>
      </c>
      <c r="R18" s="6">
        <v>37</v>
      </c>
      <c r="S18" s="6">
        <v>8</v>
      </c>
      <c r="T18" s="37">
        <v>0</v>
      </c>
      <c r="U18" s="117">
        <f>(N18+O18+P18+Q18+R18)/K18</f>
        <v>0.56930693069306926</v>
      </c>
      <c r="V18" s="97">
        <f>(O18+P18+Q18+R18+S18+N18+T18)/K18</f>
        <v>0.6089108910891089</v>
      </c>
      <c r="W18" s="37"/>
      <c r="X18" s="37"/>
      <c r="Y18" s="37">
        <v>0</v>
      </c>
      <c r="Z18" s="37">
        <v>0</v>
      </c>
      <c r="AA18" s="37">
        <v>0</v>
      </c>
      <c r="AB18" s="37">
        <v>0</v>
      </c>
      <c r="AC18" s="37">
        <v>1</v>
      </c>
      <c r="AD18" s="37">
        <v>4</v>
      </c>
      <c r="AE18" s="37">
        <v>2</v>
      </c>
      <c r="AF18" s="117">
        <f>(Y18+Z18+AA18+AB18+AC18)/K18</f>
        <v>4.9504950495049506E-3</v>
      </c>
      <c r="AG18" s="97">
        <f>(Z18+AA18+AB18+AC18+AD18+Y18+AE18)/K18</f>
        <v>3.4653465346534656E-2</v>
      </c>
      <c r="AH18" s="37"/>
      <c r="AI18" s="37"/>
      <c r="AJ18" s="37">
        <v>0</v>
      </c>
      <c r="AK18" s="37">
        <v>1</v>
      </c>
      <c r="AL18" s="37">
        <v>2</v>
      </c>
      <c r="AM18" s="37">
        <v>6</v>
      </c>
      <c r="AN18" s="37">
        <v>2</v>
      </c>
      <c r="AO18" s="37">
        <v>0</v>
      </c>
      <c r="AP18" s="37">
        <v>2</v>
      </c>
      <c r="AQ18" s="117">
        <f>(AJ18+AK18+AL18+AM18+AN18)/K18</f>
        <v>5.4455445544554455E-2</v>
      </c>
      <c r="AR18" s="97">
        <f>(AK18+AL18+AM18+AN18+AO18+AJ18+AP18)/K18</f>
        <v>6.4356435643564358E-2</v>
      </c>
    </row>
    <row r="19" spans="2:45" x14ac:dyDescent="0.25">
      <c r="B19" s="16"/>
      <c r="C19" s="5"/>
      <c r="D19" s="6"/>
      <c r="E19" s="6"/>
      <c r="F19" s="35" t="s">
        <v>4</v>
      </c>
      <c r="G19" s="35" t="s">
        <v>73</v>
      </c>
      <c r="H19" s="36">
        <v>3</v>
      </c>
      <c r="I19" s="96" t="s">
        <v>28</v>
      </c>
      <c r="J19" s="96" t="s">
        <v>28</v>
      </c>
      <c r="K19" s="39" t="s">
        <v>29</v>
      </c>
      <c r="L19" s="37"/>
      <c r="M19" s="37"/>
      <c r="N19" s="37"/>
      <c r="O19" s="37"/>
      <c r="P19" s="37"/>
      <c r="Q19" s="37"/>
      <c r="R19" s="37"/>
      <c r="S19" s="37"/>
      <c r="T19" s="37"/>
      <c r="U19" s="123"/>
      <c r="V19" s="107"/>
      <c r="W19" s="37"/>
      <c r="X19" s="37"/>
      <c r="Y19" s="37"/>
      <c r="Z19" s="37"/>
      <c r="AA19" s="37"/>
      <c r="AB19" s="37"/>
      <c r="AC19" s="37"/>
      <c r="AD19" s="37"/>
      <c r="AE19" s="37"/>
      <c r="AF19" s="123"/>
      <c r="AG19" s="107"/>
      <c r="AH19" s="37"/>
      <c r="AI19" s="37"/>
      <c r="AJ19" s="37"/>
      <c r="AK19" s="37"/>
      <c r="AL19" s="37"/>
      <c r="AM19" s="37"/>
      <c r="AN19" s="37"/>
      <c r="AO19" s="37"/>
      <c r="AP19" s="37"/>
      <c r="AQ19" s="123"/>
      <c r="AR19" s="107"/>
    </row>
    <row r="20" spans="2:45" x14ac:dyDescent="0.25">
      <c r="B20" s="16"/>
      <c r="C20" s="5"/>
      <c r="D20" s="6"/>
      <c r="E20" s="6"/>
      <c r="F20" s="35" t="s">
        <v>5</v>
      </c>
      <c r="G20" s="35" t="s">
        <v>73</v>
      </c>
      <c r="H20" s="36">
        <v>6</v>
      </c>
      <c r="I20" s="96" t="s">
        <v>28</v>
      </c>
      <c r="J20" s="96" t="s">
        <v>28</v>
      </c>
      <c r="K20" s="39" t="s">
        <v>29</v>
      </c>
      <c r="L20" s="37"/>
      <c r="M20" s="37"/>
      <c r="N20" s="37"/>
      <c r="O20" s="37"/>
      <c r="P20" s="37"/>
      <c r="Q20" s="37"/>
      <c r="R20" s="37"/>
      <c r="S20" s="37"/>
      <c r="T20" s="37"/>
      <c r="U20" s="123"/>
      <c r="V20" s="107"/>
      <c r="W20" s="37"/>
      <c r="X20" s="37"/>
      <c r="Y20" s="37"/>
      <c r="Z20" s="37"/>
      <c r="AA20" s="37"/>
      <c r="AB20" s="37"/>
      <c r="AC20" s="37"/>
      <c r="AD20" s="37"/>
      <c r="AE20" s="37"/>
      <c r="AF20" s="123"/>
      <c r="AG20" s="107"/>
      <c r="AH20" s="37"/>
      <c r="AI20" s="37"/>
      <c r="AJ20" s="37"/>
      <c r="AK20" s="37"/>
      <c r="AL20" s="37"/>
      <c r="AM20" s="37"/>
      <c r="AN20" s="37"/>
      <c r="AO20" s="37"/>
      <c r="AP20" s="37"/>
      <c r="AQ20" s="123"/>
      <c r="AR20" s="107"/>
    </row>
    <row r="21" spans="2:45" s="10" customFormat="1" ht="15.75" thickBot="1" x14ac:dyDescent="0.3">
      <c r="B21" s="15"/>
      <c r="C21" s="8"/>
      <c r="D21" s="9"/>
      <c r="E21" s="9"/>
      <c r="F21" s="44"/>
      <c r="G21" s="44"/>
      <c r="H21" s="42"/>
      <c r="I21" s="98"/>
      <c r="J21" s="98"/>
      <c r="K21" s="43"/>
      <c r="L21" s="44"/>
      <c r="M21" s="44"/>
      <c r="N21" s="44"/>
      <c r="O21" s="44"/>
      <c r="P21" s="44"/>
      <c r="Q21" s="44"/>
      <c r="R21" s="44"/>
      <c r="S21" s="44"/>
      <c r="T21" s="44"/>
      <c r="U21" s="124"/>
      <c r="V21" s="110"/>
      <c r="W21" s="44"/>
      <c r="X21" s="44"/>
      <c r="Y21" s="44"/>
      <c r="Z21" s="44"/>
      <c r="AA21" s="44"/>
      <c r="AB21" s="44"/>
      <c r="AC21" s="44"/>
      <c r="AD21" s="44"/>
      <c r="AE21" s="44"/>
      <c r="AF21" s="124"/>
      <c r="AG21" s="110"/>
      <c r="AH21" s="44"/>
      <c r="AI21" s="44"/>
      <c r="AJ21" s="44"/>
      <c r="AK21" s="44"/>
      <c r="AL21" s="44"/>
      <c r="AM21" s="44"/>
      <c r="AN21" s="44"/>
      <c r="AO21" s="44"/>
      <c r="AP21" s="44"/>
      <c r="AQ21" s="124"/>
      <c r="AR21" s="110"/>
      <c r="AS21" s="17"/>
    </row>
    <row r="22" spans="2:45" x14ac:dyDescent="0.25">
      <c r="B22" s="16"/>
      <c r="C22" s="5" t="s">
        <v>0</v>
      </c>
      <c r="D22" s="6"/>
      <c r="E22" s="6"/>
      <c r="F22" s="35" t="s">
        <v>1</v>
      </c>
      <c r="G22" s="35" t="s">
        <v>73</v>
      </c>
      <c r="H22" s="36">
        <v>1</v>
      </c>
      <c r="I22" s="97">
        <f t="shared" ref="I22:J26" si="2">U22+AF22+AQ22</f>
        <v>0.34579439252336447</v>
      </c>
      <c r="J22" s="97">
        <f t="shared" si="2"/>
        <v>0.48598130841121495</v>
      </c>
      <c r="K22" s="38">
        <v>107</v>
      </c>
      <c r="L22" s="21"/>
      <c r="M22" s="37"/>
      <c r="N22" s="37"/>
      <c r="O22" s="37"/>
      <c r="P22" s="37"/>
      <c r="Q22" s="37">
        <v>14</v>
      </c>
      <c r="R22" s="37">
        <v>22</v>
      </c>
      <c r="S22" s="37">
        <v>11</v>
      </c>
      <c r="T22" s="37">
        <v>2</v>
      </c>
      <c r="U22" s="117">
        <f>(Q22+R22)/K22</f>
        <v>0.3364485981308411</v>
      </c>
      <c r="V22" s="97">
        <f>(Q22+T22+R22+S22)/K22</f>
        <v>0.45794392523364486</v>
      </c>
      <c r="W22" s="37"/>
      <c r="X22" s="37"/>
      <c r="Y22" s="37"/>
      <c r="Z22" s="37"/>
      <c r="AA22" s="37"/>
      <c r="AB22" s="37">
        <v>0</v>
      </c>
      <c r="AC22" s="37">
        <v>0</v>
      </c>
      <c r="AD22" s="37">
        <v>1</v>
      </c>
      <c r="AE22" s="37">
        <v>0</v>
      </c>
      <c r="AF22" s="117">
        <f>(AB22+AC22)/K22</f>
        <v>0</v>
      </c>
      <c r="AG22" s="97">
        <f>(AB22+AE22+AC22+AD22)/K22</f>
        <v>9.3457943925233638E-3</v>
      </c>
      <c r="AH22" s="37"/>
      <c r="AI22" s="37"/>
      <c r="AJ22" s="37"/>
      <c r="AK22" s="37"/>
      <c r="AL22" s="37"/>
      <c r="AM22" s="37">
        <v>0</v>
      </c>
      <c r="AN22" s="37">
        <v>1</v>
      </c>
      <c r="AO22" s="37">
        <v>1</v>
      </c>
      <c r="AP22" s="37">
        <v>0</v>
      </c>
      <c r="AQ22" s="117">
        <f>(AM22+AN22)/K22</f>
        <v>9.3457943925233638E-3</v>
      </c>
      <c r="AR22" s="97">
        <f>(AM22+AP22+AN22+AO22)/K22</f>
        <v>1.8691588785046728E-2</v>
      </c>
    </row>
    <row r="23" spans="2:45" x14ac:dyDescent="0.25">
      <c r="B23" s="16"/>
      <c r="C23" s="5"/>
      <c r="D23" s="6"/>
      <c r="E23" s="6"/>
      <c r="F23" s="35" t="s">
        <v>32</v>
      </c>
      <c r="G23" s="35" t="s">
        <v>73</v>
      </c>
      <c r="H23" s="36">
        <v>2</v>
      </c>
      <c r="I23" s="97">
        <f t="shared" si="2"/>
        <v>0.34285714285714286</v>
      </c>
      <c r="J23" s="97">
        <f t="shared" si="2"/>
        <v>0.65714285714285714</v>
      </c>
      <c r="K23" s="38">
        <v>35</v>
      </c>
      <c r="L23" s="21"/>
      <c r="M23" s="37"/>
      <c r="N23" s="37"/>
      <c r="O23" s="37"/>
      <c r="P23" s="37">
        <v>2</v>
      </c>
      <c r="Q23" s="37">
        <v>3</v>
      </c>
      <c r="R23" s="37">
        <v>4</v>
      </c>
      <c r="S23" s="37">
        <v>2</v>
      </c>
      <c r="T23" s="37">
        <v>1</v>
      </c>
      <c r="U23" s="117">
        <f>(Q23+P23+R23)/K23</f>
        <v>0.25714285714285712</v>
      </c>
      <c r="V23" s="97">
        <f>(P23+Q23+T23+R23+S23)/K23</f>
        <v>0.34285714285714286</v>
      </c>
      <c r="W23" s="37"/>
      <c r="X23" s="37"/>
      <c r="Y23" s="37"/>
      <c r="Z23" s="37"/>
      <c r="AA23" s="37">
        <v>0</v>
      </c>
      <c r="AB23" s="37">
        <v>0</v>
      </c>
      <c r="AC23" s="37">
        <v>0</v>
      </c>
      <c r="AD23" s="37">
        <v>0</v>
      </c>
      <c r="AE23" s="37">
        <v>0</v>
      </c>
      <c r="AF23" s="117">
        <f>(AB23+AA23+AC23)/K23</f>
        <v>0</v>
      </c>
      <c r="AG23" s="97">
        <f>(AA23+AB23+AE23+AC23+AD23)/K23</f>
        <v>0</v>
      </c>
      <c r="AH23" s="37"/>
      <c r="AI23" s="37"/>
      <c r="AJ23" s="37"/>
      <c r="AK23" s="37"/>
      <c r="AL23" s="37">
        <v>1</v>
      </c>
      <c r="AM23" s="37">
        <v>1</v>
      </c>
      <c r="AN23" s="37">
        <v>1</v>
      </c>
      <c r="AO23" s="37">
        <v>4</v>
      </c>
      <c r="AP23" s="37">
        <v>4</v>
      </c>
      <c r="AQ23" s="117">
        <f>(AM23+AL23+AN23)/K23</f>
        <v>8.5714285714285715E-2</v>
      </c>
      <c r="AR23" s="97">
        <f>(AL23+AM23+AP23+AN23+AO23)/K23</f>
        <v>0.31428571428571428</v>
      </c>
    </row>
    <row r="24" spans="2:45" x14ac:dyDescent="0.25">
      <c r="B24" s="16"/>
      <c r="C24" s="5"/>
      <c r="D24" s="6"/>
      <c r="E24" s="6"/>
      <c r="F24" s="35" t="s">
        <v>2</v>
      </c>
      <c r="G24" s="35" t="s">
        <v>73</v>
      </c>
      <c r="H24" s="36">
        <v>4</v>
      </c>
      <c r="I24" s="97">
        <f t="shared" si="2"/>
        <v>0.44649021864211741</v>
      </c>
      <c r="J24" s="97">
        <f>V24+AG24+AR24</f>
        <v>0.51783659378596092</v>
      </c>
      <c r="K24" s="38">
        <v>869</v>
      </c>
      <c r="L24" s="21"/>
      <c r="M24" s="37"/>
      <c r="N24" s="37">
        <v>7</v>
      </c>
      <c r="O24" s="37">
        <v>87</v>
      </c>
      <c r="P24" s="37">
        <v>102</v>
      </c>
      <c r="Q24" s="37">
        <v>102</v>
      </c>
      <c r="R24" s="37">
        <v>58</v>
      </c>
      <c r="S24" s="37">
        <v>34</v>
      </c>
      <c r="T24" s="37">
        <v>15</v>
      </c>
      <c r="U24" s="117">
        <f>(N24+O24+P24+Q24+R24)/K24</f>
        <v>0.4096662830840046</v>
      </c>
      <c r="V24" s="97">
        <f>(O24+P24+Q24+R24+S24+N24+T24)/K24</f>
        <v>0.46605293440736478</v>
      </c>
      <c r="W24" s="37"/>
      <c r="X24" s="37"/>
      <c r="Y24" s="37">
        <v>1</v>
      </c>
      <c r="Z24" s="37">
        <v>1</v>
      </c>
      <c r="AA24" s="37">
        <v>2</v>
      </c>
      <c r="AB24" s="37">
        <v>3</v>
      </c>
      <c r="AC24" s="37">
        <v>4</v>
      </c>
      <c r="AD24" s="37">
        <v>2</v>
      </c>
      <c r="AE24" s="37">
        <v>4</v>
      </c>
      <c r="AF24" s="117">
        <f>(Y24+Z24+AA24+AB24+AC24)/K24</f>
        <v>1.2658227848101266E-2</v>
      </c>
      <c r="AG24" s="97">
        <f>(Z24+AA24+AB24+AC24+AD24+Y24+AE24)/K24</f>
        <v>1.9562715765247412E-2</v>
      </c>
      <c r="AH24" s="37"/>
      <c r="AI24" s="37"/>
      <c r="AJ24" s="37">
        <v>4</v>
      </c>
      <c r="AK24" s="37">
        <v>5</v>
      </c>
      <c r="AL24" s="37">
        <v>3</v>
      </c>
      <c r="AM24" s="37">
        <v>5</v>
      </c>
      <c r="AN24" s="37">
        <v>4</v>
      </c>
      <c r="AO24" s="37">
        <v>3</v>
      </c>
      <c r="AP24" s="37">
        <v>4</v>
      </c>
      <c r="AQ24" s="117">
        <f>(AJ24+AK24+AL24+AM24+AN24)/K24</f>
        <v>2.4165707710011506E-2</v>
      </c>
      <c r="AR24" s="97">
        <f>(AK24+AL24+AM24+AN24+AO24+AJ24+AP24)/K24</f>
        <v>3.2220943613348679E-2</v>
      </c>
    </row>
    <row r="25" spans="2:45" x14ac:dyDescent="0.25">
      <c r="B25" s="16"/>
      <c r="C25" s="5"/>
      <c r="D25" s="6"/>
      <c r="E25" s="6"/>
      <c r="F25" s="35" t="s">
        <v>4</v>
      </c>
      <c r="G25" s="35" t="s">
        <v>73</v>
      </c>
      <c r="H25" s="36">
        <v>3</v>
      </c>
      <c r="I25" s="97">
        <f t="shared" si="2"/>
        <v>0.50515463917525771</v>
      </c>
      <c r="J25" s="97">
        <f t="shared" si="2"/>
        <v>0.79175257731958759</v>
      </c>
      <c r="K25" s="39">
        <v>485</v>
      </c>
      <c r="L25" s="21"/>
      <c r="M25" s="37"/>
      <c r="N25" s="37"/>
      <c r="O25" s="37">
        <v>1</v>
      </c>
      <c r="P25" s="37">
        <v>17</v>
      </c>
      <c r="Q25" s="37">
        <v>78</v>
      </c>
      <c r="R25" s="40">
        <v>144</v>
      </c>
      <c r="S25" s="40">
        <v>98</v>
      </c>
      <c r="T25" s="40">
        <v>38</v>
      </c>
      <c r="U25" s="117">
        <f>(O25+P25+Q25+R25)/K25</f>
        <v>0.49484536082474229</v>
      </c>
      <c r="V25" s="97">
        <f>(P25+O25+Q25+T25+R25+S25)/K25</f>
        <v>0.77525773195876291</v>
      </c>
      <c r="W25" s="37"/>
      <c r="X25" s="37"/>
      <c r="Y25" s="37"/>
      <c r="Z25" s="37">
        <v>0</v>
      </c>
      <c r="AA25" s="37">
        <v>1</v>
      </c>
      <c r="AB25" s="37">
        <v>0</v>
      </c>
      <c r="AC25" s="37">
        <v>0</v>
      </c>
      <c r="AD25" s="37">
        <v>0</v>
      </c>
      <c r="AE25" s="37">
        <v>0</v>
      </c>
      <c r="AF25" s="117">
        <f>(Z25+AA25+AB25+AC25)/K25</f>
        <v>2.0618556701030928E-3</v>
      </c>
      <c r="AG25" s="97">
        <f>(AA25+Z25+AB25+AE25+AC25+AD25)/K25</f>
        <v>2.0618556701030928E-3</v>
      </c>
      <c r="AH25" s="37"/>
      <c r="AI25" s="37"/>
      <c r="AJ25" s="37"/>
      <c r="AK25" s="37">
        <v>1</v>
      </c>
      <c r="AL25" s="37">
        <v>0</v>
      </c>
      <c r="AM25" s="37">
        <v>2</v>
      </c>
      <c r="AN25" s="37">
        <v>1</v>
      </c>
      <c r="AO25" s="37">
        <v>1</v>
      </c>
      <c r="AP25" s="37">
        <v>2</v>
      </c>
      <c r="AQ25" s="117">
        <f>(AK25+AL25+AM25+AN25)/K25</f>
        <v>8.2474226804123713E-3</v>
      </c>
      <c r="AR25" s="97">
        <f>(AL25+AK25+AM25+AP25+AN25+AO25)/K25</f>
        <v>1.443298969072165E-2</v>
      </c>
    </row>
    <row r="26" spans="2:45" s="3" customFormat="1" x14ac:dyDescent="0.25">
      <c r="B26" s="14"/>
      <c r="C26" s="5"/>
      <c r="D26" s="5"/>
      <c r="E26" s="5"/>
      <c r="F26" s="35" t="s">
        <v>5</v>
      </c>
      <c r="G26" s="35" t="s">
        <v>73</v>
      </c>
      <c r="H26" s="36">
        <v>6</v>
      </c>
      <c r="I26" s="97">
        <f t="shared" si="2"/>
        <v>0.5</v>
      </c>
      <c r="J26" s="97">
        <f t="shared" si="2"/>
        <v>0.65384615384615385</v>
      </c>
      <c r="K26" s="39">
        <v>26</v>
      </c>
      <c r="L26" s="40">
        <v>0</v>
      </c>
      <c r="M26" s="40">
        <v>0</v>
      </c>
      <c r="N26" s="40">
        <v>1</v>
      </c>
      <c r="O26" s="40">
        <v>2</v>
      </c>
      <c r="P26" s="40">
        <v>4</v>
      </c>
      <c r="Q26" s="40">
        <v>5</v>
      </c>
      <c r="R26" s="40">
        <v>1</v>
      </c>
      <c r="S26" s="40">
        <v>4</v>
      </c>
      <c r="T26" s="40">
        <v>0</v>
      </c>
      <c r="U26" s="117">
        <f>(L26+M26+N26+O26+P26+Q26+R26)/K26</f>
        <v>0.5</v>
      </c>
      <c r="V26" s="97">
        <f>(P26+O26+N26+M26+L26+Q26+T26+R26+S26)/K26</f>
        <v>0.65384615384615385</v>
      </c>
      <c r="W26" s="37">
        <v>0</v>
      </c>
      <c r="X26" s="37">
        <v>0</v>
      </c>
      <c r="Y26" s="37">
        <v>0</v>
      </c>
      <c r="Z26" s="37">
        <v>0</v>
      </c>
      <c r="AA26" s="37">
        <v>0</v>
      </c>
      <c r="AB26" s="37">
        <v>0</v>
      </c>
      <c r="AC26" s="37">
        <v>0</v>
      </c>
      <c r="AD26" s="37">
        <v>0</v>
      </c>
      <c r="AE26" s="37">
        <v>0</v>
      </c>
      <c r="AF26" s="117">
        <f>(W26+X26+Y26+Z26+AA26+AB26+AC26)/K26</f>
        <v>0</v>
      </c>
      <c r="AG26" s="97">
        <f>(AA26+Z26+Y26+X26+W26+AB26+AE26+AC26+AD26)/K26</f>
        <v>0</v>
      </c>
      <c r="AH26" s="37">
        <v>0</v>
      </c>
      <c r="AI26" s="37">
        <v>0</v>
      </c>
      <c r="AJ26" s="37">
        <v>0</v>
      </c>
      <c r="AK26" s="37">
        <v>0</v>
      </c>
      <c r="AL26" s="37">
        <v>0</v>
      </c>
      <c r="AM26" s="37">
        <v>0</v>
      </c>
      <c r="AN26" s="37">
        <v>0</v>
      </c>
      <c r="AO26" s="37">
        <v>0</v>
      </c>
      <c r="AP26" s="37">
        <v>0</v>
      </c>
      <c r="AQ26" s="117">
        <f>(AH26+AI26+AJ26+AK26+AL26+AM26+AN26)/K26</f>
        <v>0</v>
      </c>
      <c r="AR26" s="97">
        <f>(AL26+AK26+AJ26+AI26+AH26+AM26+AP26+AN26+AO26)/K26</f>
        <v>0</v>
      </c>
      <c r="AS26" s="26"/>
    </row>
    <row r="27" spans="2:45" s="10" customFormat="1" ht="15.75" thickBot="1" x14ac:dyDescent="0.3">
      <c r="B27" s="15"/>
      <c r="C27" s="8"/>
      <c r="D27" s="9"/>
      <c r="E27" s="9"/>
      <c r="F27" s="44"/>
      <c r="G27" s="44"/>
      <c r="H27" s="42"/>
      <c r="I27" s="98"/>
      <c r="J27" s="98"/>
      <c r="K27" s="43"/>
      <c r="L27" s="44"/>
      <c r="M27" s="44"/>
      <c r="N27" s="44"/>
      <c r="O27" s="44"/>
      <c r="P27" s="44"/>
      <c r="Q27" s="44"/>
      <c r="R27" s="44"/>
      <c r="S27" s="44"/>
      <c r="T27" s="44"/>
      <c r="U27" s="124"/>
      <c r="V27" s="110"/>
      <c r="W27" s="44"/>
      <c r="X27" s="44"/>
      <c r="Y27" s="44"/>
      <c r="Z27" s="44"/>
      <c r="AA27" s="44"/>
      <c r="AB27" s="44"/>
      <c r="AC27" s="44"/>
      <c r="AD27" s="44"/>
      <c r="AE27" s="44"/>
      <c r="AF27" s="124"/>
      <c r="AG27" s="110"/>
      <c r="AH27" s="44"/>
      <c r="AI27" s="44"/>
      <c r="AJ27" s="44"/>
      <c r="AK27" s="44"/>
      <c r="AL27" s="44"/>
      <c r="AM27" s="44"/>
      <c r="AN27" s="44"/>
      <c r="AO27" s="44"/>
      <c r="AP27" s="44"/>
      <c r="AQ27" s="124"/>
      <c r="AR27" s="110"/>
      <c r="AS27" s="17"/>
    </row>
    <row r="28" spans="2:45" x14ac:dyDescent="0.25">
      <c r="B28" s="16"/>
      <c r="C28" s="5" t="s">
        <v>10</v>
      </c>
      <c r="D28" s="6"/>
      <c r="E28" s="6"/>
      <c r="F28" s="35" t="s">
        <v>1</v>
      </c>
      <c r="G28" s="35" t="s">
        <v>73</v>
      </c>
      <c r="H28" s="36">
        <v>1</v>
      </c>
      <c r="I28" s="97">
        <f t="shared" ref="I28:J29" si="3">U28+AF28+AQ28</f>
        <v>0.80308880308880304</v>
      </c>
      <c r="J28" s="97">
        <f t="shared" si="3"/>
        <v>0.84362934362934361</v>
      </c>
      <c r="K28" s="38">
        <v>1036</v>
      </c>
      <c r="L28" s="21"/>
      <c r="M28" s="37"/>
      <c r="N28" s="37"/>
      <c r="O28" s="37"/>
      <c r="P28" s="37"/>
      <c r="Q28" s="37">
        <v>362</v>
      </c>
      <c r="R28" s="37">
        <v>466</v>
      </c>
      <c r="S28" s="37">
        <v>24</v>
      </c>
      <c r="T28" s="37">
        <v>3</v>
      </c>
      <c r="U28" s="117">
        <f>(Q28+R28)/K28</f>
        <v>0.79922779922779918</v>
      </c>
      <c r="V28" s="97">
        <f>(Q28+T28+R28+S28)/K28</f>
        <v>0.82528957528957525</v>
      </c>
      <c r="W28" s="37"/>
      <c r="X28" s="37"/>
      <c r="Y28" s="37"/>
      <c r="Z28" s="37"/>
      <c r="AA28" s="37"/>
      <c r="AB28" s="37">
        <v>0</v>
      </c>
      <c r="AC28" s="37">
        <v>2</v>
      </c>
      <c r="AD28" s="37">
        <v>0</v>
      </c>
      <c r="AE28" s="37">
        <v>0</v>
      </c>
      <c r="AF28" s="117">
        <f>(AB28+AC28)/K28</f>
        <v>1.9305019305019305E-3</v>
      </c>
      <c r="AG28" s="97">
        <f>(AB28+AE28+AC28+AD28)/K28</f>
        <v>1.9305019305019305E-3</v>
      </c>
      <c r="AH28" s="37"/>
      <c r="AI28" s="37"/>
      <c r="AJ28" s="37"/>
      <c r="AK28" s="37"/>
      <c r="AL28" s="37"/>
      <c r="AM28" s="37">
        <v>1</v>
      </c>
      <c r="AN28" s="37">
        <v>1</v>
      </c>
      <c r="AO28" s="37">
        <v>12</v>
      </c>
      <c r="AP28" s="37">
        <v>3</v>
      </c>
      <c r="AQ28" s="117">
        <f>(AM28+AN28)/K28</f>
        <v>1.9305019305019305E-3</v>
      </c>
      <c r="AR28" s="97">
        <f>(AM28+AP28+AN28+AO28)/K28</f>
        <v>1.6409266409266408E-2</v>
      </c>
    </row>
    <row r="29" spans="2:45" x14ac:dyDescent="0.25">
      <c r="B29" s="16"/>
      <c r="C29" s="5"/>
      <c r="D29" s="6"/>
      <c r="E29" s="6"/>
      <c r="F29" s="35" t="s">
        <v>32</v>
      </c>
      <c r="G29" s="35" t="s">
        <v>73</v>
      </c>
      <c r="H29" s="36">
        <v>2</v>
      </c>
      <c r="I29" s="97">
        <f t="shared" si="3"/>
        <v>0.68243953732912721</v>
      </c>
      <c r="J29" s="97">
        <f t="shared" si="3"/>
        <v>0.76235541535226081</v>
      </c>
      <c r="K29" s="38">
        <v>951</v>
      </c>
      <c r="L29" s="21"/>
      <c r="M29" s="37"/>
      <c r="N29" s="37"/>
      <c r="O29" s="37"/>
      <c r="P29" s="37">
        <v>8</v>
      </c>
      <c r="Q29" s="37">
        <v>386</v>
      </c>
      <c r="R29" s="37">
        <v>229</v>
      </c>
      <c r="S29" s="37">
        <v>58</v>
      </c>
      <c r="T29" s="37">
        <v>8</v>
      </c>
      <c r="U29" s="117">
        <f>(Q29+P29+R29)/K29</f>
        <v>0.65509989484752895</v>
      </c>
      <c r="V29" s="97">
        <f>(P29+Q29+T29+R29+S29)/K29</f>
        <v>0.72450052576235546</v>
      </c>
      <c r="W29" s="37"/>
      <c r="X29" s="37"/>
      <c r="Y29" s="37"/>
      <c r="Z29" s="37"/>
      <c r="AA29" s="37">
        <v>1</v>
      </c>
      <c r="AB29" s="37">
        <v>2</v>
      </c>
      <c r="AC29" s="37">
        <v>2</v>
      </c>
      <c r="AD29" s="37">
        <v>2</v>
      </c>
      <c r="AE29" s="37">
        <v>0</v>
      </c>
      <c r="AF29" s="117">
        <f>(AB29+AA29+AC29)/K29</f>
        <v>5.2576235541535229E-3</v>
      </c>
      <c r="AG29" s="97">
        <f>(AA29+AB29+AE29+AC29+AD29)/K29</f>
        <v>7.3606729758149319E-3</v>
      </c>
      <c r="AH29" s="37"/>
      <c r="AI29" s="37"/>
      <c r="AJ29" s="37"/>
      <c r="AK29" s="37"/>
      <c r="AL29" s="37">
        <v>4</v>
      </c>
      <c r="AM29" s="37">
        <v>12</v>
      </c>
      <c r="AN29" s="37">
        <v>5</v>
      </c>
      <c r="AO29" s="37">
        <v>3</v>
      </c>
      <c r="AP29" s="37">
        <v>5</v>
      </c>
      <c r="AQ29" s="117">
        <f>(AM29+AL29+AN29)/K29</f>
        <v>2.2082018927444796E-2</v>
      </c>
      <c r="AR29" s="97">
        <f>(AL29+AM29+AP29+AN29+AO29)/K29</f>
        <v>3.0494216614090432E-2</v>
      </c>
    </row>
    <row r="30" spans="2:45" x14ac:dyDescent="0.25">
      <c r="B30" s="16"/>
      <c r="C30" s="5"/>
      <c r="D30" s="6"/>
      <c r="E30" s="6"/>
      <c r="F30" s="35" t="s">
        <v>2</v>
      </c>
      <c r="G30" s="35" t="s">
        <v>73</v>
      </c>
      <c r="H30" s="36">
        <v>4</v>
      </c>
      <c r="I30" s="96" t="s">
        <v>28</v>
      </c>
      <c r="J30" s="96" t="s">
        <v>28</v>
      </c>
      <c r="K30" s="38" t="s">
        <v>29</v>
      </c>
      <c r="L30" s="37"/>
      <c r="M30" s="37"/>
      <c r="N30" s="37"/>
      <c r="O30" s="37"/>
      <c r="P30" s="37"/>
      <c r="Q30" s="37"/>
      <c r="R30" s="37"/>
      <c r="S30" s="37"/>
      <c r="T30" s="37"/>
      <c r="U30" s="123"/>
      <c r="V30" s="107"/>
      <c r="W30" s="37"/>
      <c r="X30" s="37"/>
      <c r="Y30" s="37"/>
      <c r="Z30" s="37"/>
      <c r="AA30" s="37"/>
      <c r="AB30" s="37"/>
      <c r="AC30" s="37"/>
      <c r="AD30" s="37"/>
      <c r="AE30" s="37"/>
      <c r="AF30" s="123"/>
      <c r="AG30" s="107"/>
      <c r="AH30" s="37"/>
      <c r="AI30" s="37"/>
      <c r="AJ30" s="37"/>
      <c r="AK30" s="37"/>
      <c r="AL30" s="37"/>
      <c r="AM30" s="37"/>
      <c r="AN30" s="37"/>
      <c r="AO30" s="37"/>
      <c r="AP30" s="37"/>
      <c r="AQ30" s="123"/>
      <c r="AR30" s="107"/>
    </row>
    <row r="31" spans="2:45" x14ac:dyDescent="0.25">
      <c r="B31" s="16"/>
      <c r="C31" s="5"/>
      <c r="D31" s="6"/>
      <c r="E31" s="6"/>
      <c r="F31" s="35" t="s">
        <v>4</v>
      </c>
      <c r="G31" s="35" t="s">
        <v>73</v>
      </c>
      <c r="H31" s="36">
        <v>3</v>
      </c>
      <c r="I31" s="96" t="s">
        <v>28</v>
      </c>
      <c r="J31" s="96" t="s">
        <v>28</v>
      </c>
      <c r="K31" s="38" t="s">
        <v>29</v>
      </c>
      <c r="L31" s="37"/>
      <c r="M31" s="37"/>
      <c r="N31" s="37"/>
      <c r="O31" s="37"/>
      <c r="P31" s="37"/>
      <c r="Q31" s="37"/>
      <c r="R31" s="37"/>
      <c r="S31" s="37"/>
      <c r="T31" s="37"/>
      <c r="U31" s="123"/>
      <c r="V31" s="107"/>
      <c r="W31" s="37"/>
      <c r="X31" s="37"/>
      <c r="Y31" s="37"/>
      <c r="Z31" s="37"/>
      <c r="AA31" s="37"/>
      <c r="AB31" s="37"/>
      <c r="AC31" s="37"/>
      <c r="AD31" s="37"/>
      <c r="AE31" s="37"/>
      <c r="AF31" s="123"/>
      <c r="AG31" s="107"/>
      <c r="AH31" s="37"/>
      <c r="AI31" s="37"/>
      <c r="AJ31" s="37"/>
      <c r="AK31" s="37"/>
      <c r="AL31" s="37"/>
      <c r="AM31" s="37"/>
      <c r="AN31" s="37"/>
      <c r="AO31" s="37"/>
      <c r="AP31" s="37"/>
      <c r="AQ31" s="123"/>
      <c r="AR31" s="107"/>
    </row>
    <row r="32" spans="2:45" x14ac:dyDescent="0.25">
      <c r="B32" s="16"/>
      <c r="C32" s="5"/>
      <c r="D32" s="6"/>
      <c r="E32" s="6"/>
      <c r="F32" s="35" t="s">
        <v>5</v>
      </c>
      <c r="G32" s="35" t="s">
        <v>73</v>
      </c>
      <c r="H32" s="36">
        <v>6</v>
      </c>
      <c r="I32" s="96" t="s">
        <v>28</v>
      </c>
      <c r="J32" s="96" t="s">
        <v>28</v>
      </c>
      <c r="K32" s="38" t="s">
        <v>29</v>
      </c>
      <c r="L32" s="37"/>
      <c r="M32" s="37"/>
      <c r="N32" s="37"/>
      <c r="O32" s="37"/>
      <c r="P32" s="37"/>
      <c r="Q32" s="37"/>
      <c r="R32" s="37"/>
      <c r="S32" s="37"/>
      <c r="T32" s="37"/>
      <c r="U32" s="123"/>
      <c r="V32" s="107"/>
      <c r="W32" s="37"/>
      <c r="X32" s="37"/>
      <c r="Y32" s="37"/>
      <c r="Z32" s="37"/>
      <c r="AA32" s="37"/>
      <c r="AB32" s="37"/>
      <c r="AC32" s="37"/>
      <c r="AD32" s="37"/>
      <c r="AE32" s="37"/>
      <c r="AF32" s="123"/>
      <c r="AG32" s="107"/>
      <c r="AH32" s="37"/>
      <c r="AI32" s="37"/>
      <c r="AJ32" s="37"/>
      <c r="AK32" s="37"/>
      <c r="AL32" s="37"/>
      <c r="AM32" s="37"/>
      <c r="AN32" s="37"/>
      <c r="AO32" s="37"/>
      <c r="AP32" s="37"/>
      <c r="AQ32" s="123"/>
      <c r="AR32" s="107"/>
    </row>
    <row r="33" spans="2:45" s="10" customFormat="1" ht="15.75" thickBot="1" x14ac:dyDescent="0.3">
      <c r="B33" s="15"/>
      <c r="C33" s="8"/>
      <c r="D33" s="9"/>
      <c r="E33" s="9"/>
      <c r="F33" s="44"/>
      <c r="G33" s="44"/>
      <c r="H33" s="42"/>
      <c r="I33" s="98"/>
      <c r="J33" s="98"/>
      <c r="K33" s="43"/>
      <c r="L33" s="44"/>
      <c r="M33" s="44"/>
      <c r="N33" s="44"/>
      <c r="O33" s="44"/>
      <c r="P33" s="44"/>
      <c r="Q33" s="44"/>
      <c r="R33" s="44"/>
      <c r="S33" s="44"/>
      <c r="T33" s="44"/>
      <c r="U33" s="124"/>
      <c r="V33" s="110"/>
      <c r="W33" s="44"/>
      <c r="X33" s="44"/>
      <c r="Y33" s="44"/>
      <c r="Z33" s="44"/>
      <c r="AA33" s="44"/>
      <c r="AB33" s="44"/>
      <c r="AC33" s="44"/>
      <c r="AD33" s="44"/>
      <c r="AE33" s="44"/>
      <c r="AF33" s="124"/>
      <c r="AG33" s="110"/>
      <c r="AH33" s="44"/>
      <c r="AI33" s="44"/>
      <c r="AJ33" s="44"/>
      <c r="AK33" s="44"/>
      <c r="AL33" s="44"/>
      <c r="AM33" s="44"/>
      <c r="AN33" s="44"/>
      <c r="AO33" s="44"/>
      <c r="AP33" s="44"/>
      <c r="AQ33" s="124"/>
      <c r="AR33" s="110"/>
      <c r="AS33" s="17"/>
    </row>
    <row r="34" spans="2:45" x14ac:dyDescent="0.25">
      <c r="B34" s="16"/>
      <c r="C34" s="5" t="s">
        <v>11</v>
      </c>
      <c r="D34" s="6"/>
      <c r="E34" s="6"/>
      <c r="F34" s="35" t="s">
        <v>1</v>
      </c>
      <c r="G34" s="35" t="s">
        <v>73</v>
      </c>
      <c r="H34" s="36">
        <v>1</v>
      </c>
      <c r="I34" s="96" t="s">
        <v>28</v>
      </c>
      <c r="J34" s="96" t="s">
        <v>28</v>
      </c>
      <c r="K34" s="38" t="s">
        <v>29</v>
      </c>
      <c r="L34" s="37"/>
      <c r="M34" s="37"/>
      <c r="N34" s="37"/>
      <c r="O34" s="37"/>
      <c r="P34" s="37"/>
      <c r="Q34" s="37"/>
      <c r="R34" s="37"/>
      <c r="S34" s="37"/>
      <c r="T34" s="37"/>
      <c r="U34" s="123"/>
      <c r="V34" s="107"/>
      <c r="W34" s="37"/>
      <c r="X34" s="37"/>
      <c r="Y34" s="37"/>
      <c r="Z34" s="37"/>
      <c r="AA34" s="37"/>
      <c r="AB34" s="37"/>
      <c r="AC34" s="37"/>
      <c r="AD34" s="37"/>
      <c r="AE34" s="37"/>
      <c r="AF34" s="123"/>
      <c r="AG34" s="107"/>
      <c r="AH34" s="37"/>
      <c r="AI34" s="37"/>
      <c r="AJ34" s="37"/>
      <c r="AK34" s="37"/>
      <c r="AL34" s="37"/>
      <c r="AM34" s="37"/>
      <c r="AN34" s="37"/>
      <c r="AO34" s="37"/>
      <c r="AP34" s="37"/>
      <c r="AQ34" s="123"/>
      <c r="AR34" s="107"/>
    </row>
    <row r="35" spans="2:45" x14ac:dyDescent="0.25">
      <c r="B35" s="16"/>
      <c r="C35" s="5"/>
      <c r="D35" s="6"/>
      <c r="E35" s="6"/>
      <c r="F35" s="35" t="s">
        <v>32</v>
      </c>
      <c r="G35" s="35" t="s">
        <v>73</v>
      </c>
      <c r="H35" s="36">
        <v>2</v>
      </c>
      <c r="I35" s="96" t="s">
        <v>28</v>
      </c>
      <c r="J35" s="96" t="s">
        <v>28</v>
      </c>
      <c r="K35" s="38" t="s">
        <v>29</v>
      </c>
      <c r="L35" s="37"/>
      <c r="M35" s="37"/>
      <c r="N35" s="37"/>
      <c r="O35" s="37"/>
      <c r="P35" s="37"/>
      <c r="Q35" s="37"/>
      <c r="R35" s="37"/>
      <c r="S35" s="37"/>
      <c r="T35" s="37"/>
      <c r="U35" s="123"/>
      <c r="V35" s="107"/>
      <c r="W35" s="37"/>
      <c r="X35" s="37"/>
      <c r="Y35" s="37"/>
      <c r="Z35" s="37"/>
      <c r="AA35" s="37"/>
      <c r="AB35" s="37"/>
      <c r="AC35" s="37"/>
      <c r="AD35" s="37"/>
      <c r="AE35" s="37"/>
      <c r="AF35" s="123"/>
      <c r="AG35" s="107"/>
      <c r="AH35" s="37"/>
      <c r="AI35" s="37"/>
      <c r="AJ35" s="37"/>
      <c r="AK35" s="37"/>
      <c r="AL35" s="37"/>
      <c r="AM35" s="37"/>
      <c r="AN35" s="37"/>
      <c r="AO35" s="37"/>
      <c r="AP35" s="37"/>
      <c r="AQ35" s="123"/>
      <c r="AR35" s="107"/>
    </row>
    <row r="36" spans="2:45" x14ac:dyDescent="0.25">
      <c r="B36" s="16"/>
      <c r="C36" s="5"/>
      <c r="D36" s="6"/>
      <c r="E36" s="6"/>
      <c r="F36" s="35" t="s">
        <v>2</v>
      </c>
      <c r="G36" s="35" t="s">
        <v>73</v>
      </c>
      <c r="H36" s="36">
        <v>4</v>
      </c>
      <c r="I36" s="97">
        <f t="shared" ref="I36" si="4">U36+AF36+AQ36</f>
        <v>0.51282051282051277</v>
      </c>
      <c r="J36" s="97">
        <f>V36+AG36+AR36</f>
        <v>0.60256410256410253</v>
      </c>
      <c r="K36" s="38">
        <v>156</v>
      </c>
      <c r="L36" s="21"/>
      <c r="M36" s="37"/>
      <c r="N36" s="37">
        <v>1</v>
      </c>
      <c r="O36" s="37">
        <v>9</v>
      </c>
      <c r="P36" s="37">
        <v>12</v>
      </c>
      <c r="Q36" s="37">
        <v>34</v>
      </c>
      <c r="R36" s="37">
        <v>21</v>
      </c>
      <c r="S36" s="37">
        <v>7</v>
      </c>
      <c r="T36" s="37">
        <v>3</v>
      </c>
      <c r="U36" s="117">
        <f>(N36+O36+P36+Q36+R36)/K36</f>
        <v>0.49358974358974361</v>
      </c>
      <c r="V36" s="97">
        <f>(O36+P36+Q36+R36+S36+N36+T36)/K36</f>
        <v>0.55769230769230771</v>
      </c>
      <c r="W36" s="37"/>
      <c r="X36" s="37"/>
      <c r="Y36" s="37">
        <v>0</v>
      </c>
      <c r="Z36" s="37">
        <v>0</v>
      </c>
      <c r="AA36" s="37">
        <v>1</v>
      </c>
      <c r="AB36" s="37">
        <v>0</v>
      </c>
      <c r="AC36" s="37">
        <v>1</v>
      </c>
      <c r="AD36" s="37">
        <v>3</v>
      </c>
      <c r="AE36" s="37">
        <v>1</v>
      </c>
      <c r="AF36" s="117">
        <f>(Y36+Z36+AA36+AB36+AC36)/K36</f>
        <v>1.282051282051282E-2</v>
      </c>
      <c r="AG36" s="97">
        <f>(Z36+AA36+AB36+AC36+AD36+Y36+AE36)/K36</f>
        <v>3.8461538461538464E-2</v>
      </c>
      <c r="AH36" s="37"/>
      <c r="AI36" s="37"/>
      <c r="AJ36" s="37">
        <v>0</v>
      </c>
      <c r="AK36" s="37">
        <v>0</v>
      </c>
      <c r="AL36" s="37">
        <v>1</v>
      </c>
      <c r="AM36" s="37">
        <v>0</v>
      </c>
      <c r="AN36" s="37">
        <v>0</v>
      </c>
      <c r="AO36" s="37">
        <v>0</v>
      </c>
      <c r="AP36" s="37">
        <v>0</v>
      </c>
      <c r="AQ36" s="117">
        <f>(AJ36+AK36+AL36+AM36+AN36)/K36</f>
        <v>6.41025641025641E-3</v>
      </c>
      <c r="AR36" s="97">
        <f>(AK36+AL36+AM36+AN36+AO36+AJ36+AP36)/K36</f>
        <v>6.41025641025641E-3</v>
      </c>
    </row>
    <row r="37" spans="2:45" x14ac:dyDescent="0.25">
      <c r="B37" s="16"/>
      <c r="C37" s="5"/>
      <c r="D37" s="6"/>
      <c r="E37" s="6"/>
      <c r="F37" s="35" t="s">
        <v>4</v>
      </c>
      <c r="G37" s="35" t="s">
        <v>73</v>
      </c>
      <c r="H37" s="36">
        <v>3</v>
      </c>
      <c r="I37" s="96" t="s">
        <v>28</v>
      </c>
      <c r="J37" s="96" t="s">
        <v>28</v>
      </c>
      <c r="K37" s="39" t="s">
        <v>29</v>
      </c>
      <c r="L37" s="40"/>
      <c r="M37" s="40"/>
      <c r="N37" s="40"/>
      <c r="O37" s="40"/>
      <c r="P37" s="40"/>
      <c r="Q37" s="40"/>
      <c r="R37" s="40"/>
      <c r="S37" s="40"/>
      <c r="T37" s="40"/>
      <c r="U37" s="123"/>
      <c r="V37" s="107"/>
      <c r="W37" s="37"/>
      <c r="X37" s="37"/>
      <c r="Y37" s="37"/>
      <c r="Z37" s="37"/>
      <c r="AA37" s="37"/>
      <c r="AB37" s="37"/>
      <c r="AC37" s="37"/>
      <c r="AD37" s="37"/>
      <c r="AE37" s="37"/>
      <c r="AF37" s="123"/>
      <c r="AG37" s="107"/>
      <c r="AH37" s="37"/>
      <c r="AI37" s="37"/>
      <c r="AJ37" s="37"/>
      <c r="AK37" s="37"/>
      <c r="AL37" s="37"/>
      <c r="AM37" s="37"/>
      <c r="AN37" s="37"/>
      <c r="AO37" s="37"/>
      <c r="AP37" s="37"/>
      <c r="AQ37" s="123"/>
      <c r="AR37" s="107"/>
    </row>
    <row r="38" spans="2:45" x14ac:dyDescent="0.25">
      <c r="B38" s="16"/>
      <c r="C38" s="5"/>
      <c r="D38" s="6"/>
      <c r="E38" s="6"/>
      <c r="F38" s="35" t="s">
        <v>5</v>
      </c>
      <c r="G38" s="35" t="s">
        <v>73</v>
      </c>
      <c r="H38" s="36">
        <v>6</v>
      </c>
      <c r="I38" s="96" t="s">
        <v>28</v>
      </c>
      <c r="J38" s="96" t="s">
        <v>28</v>
      </c>
      <c r="K38" s="39" t="s">
        <v>29</v>
      </c>
      <c r="L38" s="40"/>
      <c r="M38" s="40"/>
      <c r="N38" s="40"/>
      <c r="O38" s="40"/>
      <c r="P38" s="40"/>
      <c r="Q38" s="40"/>
      <c r="R38" s="40"/>
      <c r="S38" s="40"/>
      <c r="T38" s="40"/>
      <c r="U38" s="123"/>
      <c r="V38" s="107"/>
      <c r="W38" s="37"/>
      <c r="X38" s="37"/>
      <c r="Y38" s="37"/>
      <c r="Z38" s="37"/>
      <c r="AA38" s="37"/>
      <c r="AB38" s="37"/>
      <c r="AC38" s="37"/>
      <c r="AD38" s="37"/>
      <c r="AE38" s="37"/>
      <c r="AF38" s="123"/>
      <c r="AG38" s="107"/>
      <c r="AH38" s="37"/>
      <c r="AI38" s="37"/>
      <c r="AJ38" s="37"/>
      <c r="AK38" s="37"/>
      <c r="AL38" s="37"/>
      <c r="AM38" s="37"/>
      <c r="AN38" s="37"/>
      <c r="AO38" s="37"/>
      <c r="AP38" s="37"/>
      <c r="AQ38" s="123"/>
      <c r="AR38" s="107"/>
    </row>
    <row r="39" spans="2:45" s="10" customFormat="1" ht="15.75" thickBot="1" x14ac:dyDescent="0.3">
      <c r="B39" s="15"/>
      <c r="C39" s="8"/>
      <c r="D39" s="9"/>
      <c r="E39" s="9"/>
      <c r="F39" s="44"/>
      <c r="G39" s="44"/>
      <c r="H39" s="42"/>
      <c r="I39" s="98"/>
      <c r="J39" s="98"/>
      <c r="K39" s="43"/>
      <c r="L39" s="44"/>
      <c r="M39" s="44"/>
      <c r="N39" s="44"/>
      <c r="O39" s="44"/>
      <c r="P39" s="44"/>
      <c r="Q39" s="44"/>
      <c r="R39" s="44"/>
      <c r="S39" s="44"/>
      <c r="T39" s="44"/>
      <c r="U39" s="124"/>
      <c r="V39" s="110"/>
      <c r="W39" s="44"/>
      <c r="X39" s="44"/>
      <c r="Y39" s="44"/>
      <c r="Z39" s="44"/>
      <c r="AA39" s="44"/>
      <c r="AB39" s="44"/>
      <c r="AC39" s="44"/>
      <c r="AD39" s="44"/>
      <c r="AE39" s="44"/>
      <c r="AF39" s="124"/>
      <c r="AG39" s="110"/>
      <c r="AH39" s="44"/>
      <c r="AI39" s="44"/>
      <c r="AJ39" s="44"/>
      <c r="AK39" s="44"/>
      <c r="AL39" s="44"/>
      <c r="AM39" s="44"/>
      <c r="AN39" s="44"/>
      <c r="AO39" s="44"/>
      <c r="AP39" s="44"/>
      <c r="AQ39" s="124"/>
      <c r="AR39" s="110"/>
      <c r="AS39" s="17"/>
    </row>
    <row r="40" spans="2:45" x14ac:dyDescent="0.25">
      <c r="B40" s="16"/>
      <c r="C40" s="5" t="s">
        <v>12</v>
      </c>
      <c r="D40" s="6"/>
      <c r="E40" s="6"/>
      <c r="F40" s="35" t="s">
        <v>1</v>
      </c>
      <c r="G40" s="35" t="s">
        <v>73</v>
      </c>
      <c r="H40" s="36">
        <v>1</v>
      </c>
      <c r="I40" s="96" t="s">
        <v>28</v>
      </c>
      <c r="J40" s="96" t="s">
        <v>28</v>
      </c>
      <c r="K40" s="38" t="s">
        <v>29</v>
      </c>
      <c r="L40" s="37"/>
      <c r="M40" s="37"/>
      <c r="N40" s="37"/>
      <c r="O40" s="37"/>
      <c r="P40" s="37"/>
      <c r="Q40" s="37"/>
      <c r="R40" s="37"/>
      <c r="S40" s="37"/>
      <c r="T40" s="37"/>
      <c r="U40" s="123"/>
      <c r="V40" s="107"/>
      <c r="W40" s="37"/>
      <c r="X40" s="37"/>
      <c r="Y40" s="37"/>
      <c r="Z40" s="37"/>
      <c r="AA40" s="37"/>
      <c r="AB40" s="37"/>
      <c r="AC40" s="37"/>
      <c r="AD40" s="37"/>
      <c r="AE40" s="37"/>
      <c r="AF40" s="123"/>
      <c r="AG40" s="107"/>
      <c r="AH40" s="37"/>
      <c r="AI40" s="37"/>
      <c r="AJ40" s="37"/>
      <c r="AK40" s="37"/>
      <c r="AL40" s="37"/>
      <c r="AM40" s="37"/>
      <c r="AN40" s="37"/>
      <c r="AO40" s="37"/>
      <c r="AP40" s="37"/>
      <c r="AQ40" s="123"/>
      <c r="AR40" s="107"/>
    </row>
    <row r="41" spans="2:45" x14ac:dyDescent="0.25">
      <c r="B41" s="16"/>
      <c r="C41" s="5"/>
      <c r="D41" s="6"/>
      <c r="E41" s="6"/>
      <c r="F41" s="35" t="s">
        <v>32</v>
      </c>
      <c r="G41" s="35" t="s">
        <v>73</v>
      </c>
      <c r="H41" s="36">
        <v>2</v>
      </c>
      <c r="I41" s="96" t="s">
        <v>28</v>
      </c>
      <c r="J41" s="96" t="s">
        <v>28</v>
      </c>
      <c r="K41" s="38" t="s">
        <v>29</v>
      </c>
      <c r="L41" s="37"/>
      <c r="M41" s="37"/>
      <c r="N41" s="37"/>
      <c r="O41" s="37"/>
      <c r="P41" s="37"/>
      <c r="Q41" s="37"/>
      <c r="R41" s="37"/>
      <c r="S41" s="37"/>
      <c r="T41" s="37"/>
      <c r="U41" s="123"/>
      <c r="V41" s="107"/>
      <c r="W41" s="37"/>
      <c r="X41" s="37"/>
      <c r="Y41" s="37"/>
      <c r="Z41" s="37"/>
      <c r="AA41" s="37"/>
      <c r="AB41" s="37"/>
      <c r="AC41" s="37"/>
      <c r="AD41" s="37"/>
      <c r="AE41" s="37"/>
      <c r="AF41" s="123"/>
      <c r="AG41" s="107"/>
      <c r="AH41" s="37"/>
      <c r="AI41" s="37"/>
      <c r="AJ41" s="37"/>
      <c r="AK41" s="37"/>
      <c r="AL41" s="37"/>
      <c r="AM41" s="37"/>
      <c r="AN41" s="37"/>
      <c r="AO41" s="37"/>
      <c r="AP41" s="37"/>
      <c r="AQ41" s="123"/>
      <c r="AR41" s="107"/>
    </row>
    <row r="42" spans="2:45" x14ac:dyDescent="0.25">
      <c r="B42" s="16"/>
      <c r="C42" s="5"/>
      <c r="D42" s="6"/>
      <c r="E42" s="6"/>
      <c r="F42" s="35" t="s">
        <v>2</v>
      </c>
      <c r="G42" s="35" t="s">
        <v>73</v>
      </c>
      <c r="H42" s="36">
        <v>4</v>
      </c>
      <c r="I42" s="97">
        <f t="shared" ref="I42:J43" si="5">U42+AF42+AQ42</f>
        <v>0.54432989690721656</v>
      </c>
      <c r="J42" s="97">
        <f>V42+AG42+AR42</f>
        <v>0.67010309278350511</v>
      </c>
      <c r="K42" s="38">
        <v>485</v>
      </c>
      <c r="L42" s="112"/>
      <c r="M42" s="40"/>
      <c r="N42" s="37">
        <v>0</v>
      </c>
      <c r="O42" s="37">
        <v>56</v>
      </c>
      <c r="P42" s="37">
        <v>33</v>
      </c>
      <c r="Q42" s="37">
        <v>60</v>
      </c>
      <c r="R42" s="37">
        <v>55</v>
      </c>
      <c r="S42" s="37">
        <v>13</v>
      </c>
      <c r="T42" s="37">
        <v>7</v>
      </c>
      <c r="U42" s="117">
        <f>(N42+O42+P42+Q42+R42)/K42</f>
        <v>0.42061855670103093</v>
      </c>
      <c r="V42" s="97">
        <f>(O42+P42+Q42+R42+S42+N42+T42)/K42</f>
        <v>0.46185567010309281</v>
      </c>
      <c r="W42" s="37"/>
      <c r="X42" s="37"/>
      <c r="Y42" s="37">
        <v>0</v>
      </c>
      <c r="Z42" s="37">
        <v>1</v>
      </c>
      <c r="AA42" s="37">
        <v>3</v>
      </c>
      <c r="AB42" s="37">
        <v>6</v>
      </c>
      <c r="AC42" s="37">
        <v>25</v>
      </c>
      <c r="AD42" s="37">
        <v>23</v>
      </c>
      <c r="AE42" s="37">
        <v>7</v>
      </c>
      <c r="AF42" s="117">
        <f>(Y42+Z42+AA42+AB42+AC42)/K42</f>
        <v>7.2164948453608241E-2</v>
      </c>
      <c r="AG42" s="97">
        <f>(Z42+AA42+AB42+AC42+AD42+Y42+AE42)/K42</f>
        <v>0.13402061855670103</v>
      </c>
      <c r="AH42" s="37"/>
      <c r="AI42" s="37"/>
      <c r="AJ42" s="37">
        <v>3</v>
      </c>
      <c r="AK42" s="37">
        <v>1</v>
      </c>
      <c r="AL42" s="37">
        <v>6</v>
      </c>
      <c r="AM42" s="37">
        <v>5</v>
      </c>
      <c r="AN42" s="37">
        <v>10</v>
      </c>
      <c r="AO42" s="37">
        <v>4</v>
      </c>
      <c r="AP42" s="37">
        <v>7</v>
      </c>
      <c r="AQ42" s="117">
        <f>(AJ42+AK42+AL42+AM42+AN42)/K42</f>
        <v>5.1546391752577317E-2</v>
      </c>
      <c r="AR42" s="97">
        <f>(AK42+AL42+AM42+AN42+AO42+AJ42+AP42)/K42</f>
        <v>7.422680412371134E-2</v>
      </c>
    </row>
    <row r="43" spans="2:45" x14ac:dyDescent="0.25">
      <c r="B43" s="16"/>
      <c r="C43" s="5"/>
      <c r="D43" s="6"/>
      <c r="E43" s="6"/>
      <c r="F43" s="35" t="s">
        <v>4</v>
      </c>
      <c r="G43" s="35" t="s">
        <v>73</v>
      </c>
      <c r="H43" s="36">
        <v>3</v>
      </c>
      <c r="I43" s="97">
        <f t="shared" si="5"/>
        <v>0.81818181818181823</v>
      </c>
      <c r="J43" s="97">
        <f t="shared" si="5"/>
        <v>0.83636363636363642</v>
      </c>
      <c r="K43" s="39">
        <v>55</v>
      </c>
      <c r="L43" s="112"/>
      <c r="M43" s="40"/>
      <c r="N43" s="40"/>
      <c r="O43" s="40">
        <v>0</v>
      </c>
      <c r="P43" s="40">
        <v>22</v>
      </c>
      <c r="Q43" s="40">
        <v>19</v>
      </c>
      <c r="R43" s="40">
        <v>0</v>
      </c>
      <c r="S43" s="40">
        <v>0</v>
      </c>
      <c r="T43" s="40">
        <v>1</v>
      </c>
      <c r="U43" s="117">
        <f>(O43+P43+Q43+R43)/K43</f>
        <v>0.74545454545454548</v>
      </c>
      <c r="V43" s="97">
        <f>(P43+O43+Q43+T43+R43+S43)/K43</f>
        <v>0.76363636363636367</v>
      </c>
      <c r="W43" s="37"/>
      <c r="X43" s="37"/>
      <c r="Y43" s="37"/>
      <c r="Z43" s="37">
        <v>0</v>
      </c>
      <c r="AA43" s="37">
        <v>0</v>
      </c>
      <c r="AB43" s="37">
        <v>1</v>
      </c>
      <c r="AC43" s="37">
        <v>0</v>
      </c>
      <c r="AD43" s="37">
        <v>0</v>
      </c>
      <c r="AE43" s="37">
        <v>0</v>
      </c>
      <c r="AF43" s="117">
        <f>(Z43+AA43+AB43+AC43)/K43</f>
        <v>1.8181818181818181E-2</v>
      </c>
      <c r="AG43" s="97">
        <f>(AA43+Z43+AB43+AE43+AC43+AD43)/K43</f>
        <v>1.8181818181818181E-2</v>
      </c>
      <c r="AH43" s="37"/>
      <c r="AI43" s="37"/>
      <c r="AJ43" s="37"/>
      <c r="AK43" s="37">
        <v>0</v>
      </c>
      <c r="AL43" s="37">
        <v>1</v>
      </c>
      <c r="AM43" s="37">
        <v>2</v>
      </c>
      <c r="AN43" s="37">
        <v>0</v>
      </c>
      <c r="AO43" s="37">
        <v>0</v>
      </c>
      <c r="AP43" s="37">
        <v>0</v>
      </c>
      <c r="AQ43" s="117">
        <f>(AK43+AL43+AM43+AN43)/K43</f>
        <v>5.4545454545454543E-2</v>
      </c>
      <c r="AR43" s="97">
        <f>(AL43+AK43+AM43+AP43+AN43+AO43)/K43</f>
        <v>5.4545454545454543E-2</v>
      </c>
    </row>
    <row r="44" spans="2:45" x14ac:dyDescent="0.25">
      <c r="B44" s="16"/>
      <c r="C44" s="5"/>
      <c r="D44" s="6"/>
      <c r="E44" s="6"/>
      <c r="F44" s="35" t="s">
        <v>5</v>
      </c>
      <c r="G44" s="35" t="s">
        <v>73</v>
      </c>
      <c r="H44" s="36">
        <v>6</v>
      </c>
      <c r="I44" s="96" t="s">
        <v>28</v>
      </c>
      <c r="J44" s="96" t="s">
        <v>28</v>
      </c>
      <c r="K44" s="39" t="s">
        <v>29</v>
      </c>
      <c r="L44" s="40"/>
      <c r="M44" s="40"/>
      <c r="N44" s="40"/>
      <c r="O44" s="40"/>
      <c r="P44" s="40"/>
      <c r="Q44" s="40"/>
      <c r="R44" s="40"/>
      <c r="S44" s="40"/>
      <c r="T44" s="40"/>
      <c r="U44" s="123"/>
      <c r="V44" s="107"/>
      <c r="W44" s="37"/>
      <c r="X44" s="37"/>
      <c r="Y44" s="37"/>
      <c r="Z44" s="37"/>
      <c r="AA44" s="37"/>
      <c r="AB44" s="37"/>
      <c r="AC44" s="37"/>
      <c r="AD44" s="37"/>
      <c r="AE44" s="37"/>
      <c r="AF44" s="123"/>
      <c r="AG44" s="107"/>
      <c r="AH44" s="37"/>
      <c r="AI44" s="37"/>
      <c r="AJ44" s="37"/>
      <c r="AK44" s="37"/>
      <c r="AL44" s="37"/>
      <c r="AM44" s="37"/>
      <c r="AN44" s="37"/>
      <c r="AO44" s="37"/>
      <c r="AP44" s="37"/>
      <c r="AQ44" s="123"/>
      <c r="AR44" s="107"/>
    </row>
    <row r="45" spans="2:45" s="10" customFormat="1" ht="15.75" thickBot="1" x14ac:dyDescent="0.3">
      <c r="B45" s="15"/>
      <c r="C45" s="8"/>
      <c r="D45" s="9"/>
      <c r="E45" s="9"/>
      <c r="F45" s="44"/>
      <c r="G45" s="44"/>
      <c r="H45" s="42"/>
      <c r="I45" s="98"/>
      <c r="J45" s="98"/>
      <c r="K45" s="43"/>
      <c r="L45" s="44"/>
      <c r="M45" s="44"/>
      <c r="N45" s="44"/>
      <c r="O45" s="44"/>
      <c r="P45" s="44"/>
      <c r="Q45" s="44"/>
      <c r="R45" s="44"/>
      <c r="S45" s="44"/>
      <c r="T45" s="44"/>
      <c r="U45" s="124"/>
      <c r="V45" s="110"/>
      <c r="W45" s="44"/>
      <c r="X45" s="44"/>
      <c r="Y45" s="44"/>
      <c r="Z45" s="44"/>
      <c r="AA45" s="44"/>
      <c r="AB45" s="44"/>
      <c r="AC45" s="44"/>
      <c r="AD45" s="44"/>
      <c r="AE45" s="44"/>
      <c r="AF45" s="124"/>
      <c r="AG45" s="110"/>
      <c r="AH45" s="44"/>
      <c r="AI45" s="44"/>
      <c r="AJ45" s="44"/>
      <c r="AK45" s="44"/>
      <c r="AL45" s="44"/>
      <c r="AM45" s="44"/>
      <c r="AN45" s="44"/>
      <c r="AO45" s="44"/>
      <c r="AP45" s="44"/>
      <c r="AQ45" s="124"/>
      <c r="AR45" s="110"/>
      <c r="AS45" s="17"/>
    </row>
    <row r="46" spans="2:45" x14ac:dyDescent="0.25">
      <c r="B46" s="16"/>
      <c r="C46" s="5" t="s">
        <v>13</v>
      </c>
      <c r="D46" s="6"/>
      <c r="E46" s="6"/>
      <c r="F46" s="35" t="s">
        <v>1</v>
      </c>
      <c r="G46" s="35" t="s">
        <v>73</v>
      </c>
      <c r="H46" s="36">
        <v>1</v>
      </c>
      <c r="I46" s="97">
        <f t="shared" ref="I46:J47" si="6">U46+AF46+AQ46</f>
        <v>0.64615384615384619</v>
      </c>
      <c r="J46" s="97">
        <f t="shared" si="6"/>
        <v>0.69230769230769229</v>
      </c>
      <c r="K46" s="38">
        <v>455</v>
      </c>
      <c r="L46" s="21"/>
      <c r="M46" s="37"/>
      <c r="N46" s="37"/>
      <c r="O46" s="37"/>
      <c r="P46" s="37"/>
      <c r="Q46" s="37">
        <v>247</v>
      </c>
      <c r="R46" s="37">
        <v>46</v>
      </c>
      <c r="S46" s="37">
        <v>12</v>
      </c>
      <c r="T46" s="37">
        <v>2</v>
      </c>
      <c r="U46" s="117">
        <f>(Q46+R46)/K46</f>
        <v>0.643956043956044</v>
      </c>
      <c r="V46" s="97">
        <f>(Q46+T46+R46+S46)/K46</f>
        <v>0.67472527472527477</v>
      </c>
      <c r="W46" s="37"/>
      <c r="X46" s="37"/>
      <c r="Y46" s="37"/>
      <c r="Z46" s="37"/>
      <c r="AA46" s="37"/>
      <c r="AB46" s="37">
        <v>0</v>
      </c>
      <c r="AC46" s="37">
        <v>1</v>
      </c>
      <c r="AD46" s="37">
        <v>1</v>
      </c>
      <c r="AE46" s="37">
        <v>1</v>
      </c>
      <c r="AF46" s="117">
        <f>(AB46+AC46)/K46</f>
        <v>2.1978021978021978E-3</v>
      </c>
      <c r="AG46" s="97">
        <f>(AB46+AE46+AC46+AD46)/K46</f>
        <v>6.5934065934065934E-3</v>
      </c>
      <c r="AH46" s="37"/>
      <c r="AI46" s="37"/>
      <c r="AJ46" s="37"/>
      <c r="AK46" s="37"/>
      <c r="AL46" s="37"/>
      <c r="AM46" s="37">
        <v>0</v>
      </c>
      <c r="AN46" s="37">
        <v>0</v>
      </c>
      <c r="AO46" s="37">
        <v>5</v>
      </c>
      <c r="AP46" s="37">
        <v>0</v>
      </c>
      <c r="AQ46" s="117">
        <f>(AM46+AN46)/K46</f>
        <v>0</v>
      </c>
      <c r="AR46" s="97">
        <f>(AM46+AP46+AN46+AO46)/K46</f>
        <v>1.098901098901099E-2</v>
      </c>
    </row>
    <row r="47" spans="2:45" x14ac:dyDescent="0.25">
      <c r="B47" s="16"/>
      <c r="C47" s="5"/>
      <c r="D47" s="6"/>
      <c r="E47" s="6"/>
      <c r="F47" s="35" t="s">
        <v>32</v>
      </c>
      <c r="G47" s="35" t="s">
        <v>73</v>
      </c>
      <c r="H47" s="36">
        <v>2</v>
      </c>
      <c r="I47" s="97">
        <f t="shared" si="6"/>
        <v>0.9147286821705426</v>
      </c>
      <c r="J47" s="97">
        <f t="shared" si="6"/>
        <v>0.93023255813953487</v>
      </c>
      <c r="K47" s="38">
        <v>129</v>
      </c>
      <c r="L47" s="21"/>
      <c r="M47" s="37"/>
      <c r="N47" s="37"/>
      <c r="O47" s="37"/>
      <c r="P47" s="37">
        <v>55</v>
      </c>
      <c r="Q47" s="37">
        <v>61</v>
      </c>
      <c r="R47" s="37">
        <v>2</v>
      </c>
      <c r="S47" s="37">
        <v>0</v>
      </c>
      <c r="T47" s="37">
        <v>1</v>
      </c>
      <c r="U47" s="117">
        <f>(Q47+P47+R47)/K47</f>
        <v>0.9147286821705426</v>
      </c>
      <c r="V47" s="97">
        <f>(P47+Q47+T47+R47+S47)/K47</f>
        <v>0.92248062015503873</v>
      </c>
      <c r="W47" s="37"/>
      <c r="X47" s="37"/>
      <c r="Y47" s="37"/>
      <c r="Z47" s="37"/>
      <c r="AA47" s="37">
        <v>0</v>
      </c>
      <c r="AB47" s="37">
        <v>0</v>
      </c>
      <c r="AC47" s="37">
        <v>0</v>
      </c>
      <c r="AD47" s="37">
        <v>0</v>
      </c>
      <c r="AE47" s="37">
        <v>1</v>
      </c>
      <c r="AF47" s="117">
        <f>(AB47+AA47+AC47)/K47</f>
        <v>0</v>
      </c>
      <c r="AG47" s="97">
        <f>(AA47+AB47+AE47+AC47+AD47)/K47</f>
        <v>7.7519379844961239E-3</v>
      </c>
      <c r="AH47" s="37"/>
      <c r="AI47" s="37"/>
      <c r="AJ47" s="37"/>
      <c r="AK47" s="37"/>
      <c r="AL47" s="37">
        <v>0</v>
      </c>
      <c r="AM47" s="37">
        <v>0</v>
      </c>
      <c r="AN47" s="37">
        <v>0</v>
      </c>
      <c r="AO47" s="37">
        <v>0</v>
      </c>
      <c r="AP47" s="37">
        <v>0</v>
      </c>
      <c r="AQ47" s="117">
        <f>(AM47+AL47+AN47)/K47</f>
        <v>0</v>
      </c>
      <c r="AR47" s="97">
        <f>(AL47+AM47+AP47+AN47+AO47)/K47</f>
        <v>0</v>
      </c>
    </row>
    <row r="48" spans="2:45" x14ac:dyDescent="0.25">
      <c r="B48" s="16"/>
      <c r="C48" s="5"/>
      <c r="D48" s="6"/>
      <c r="E48" s="6"/>
      <c r="F48" s="35" t="s">
        <v>2</v>
      </c>
      <c r="G48" s="35" t="s">
        <v>73</v>
      </c>
      <c r="H48" s="36">
        <v>4</v>
      </c>
      <c r="I48" s="96" t="s">
        <v>28</v>
      </c>
      <c r="J48" s="96" t="s">
        <v>28</v>
      </c>
      <c r="K48" s="38" t="s">
        <v>29</v>
      </c>
      <c r="L48" s="40"/>
      <c r="M48" s="40"/>
      <c r="N48" s="40"/>
      <c r="O48" s="40"/>
      <c r="P48" s="40"/>
      <c r="Q48" s="40"/>
      <c r="R48" s="40"/>
      <c r="S48" s="40"/>
      <c r="T48" s="40"/>
      <c r="U48" s="123"/>
      <c r="V48" s="107"/>
      <c r="W48" s="37"/>
      <c r="X48" s="37"/>
      <c r="Y48" s="37"/>
      <c r="Z48" s="37"/>
      <c r="AA48" s="37"/>
      <c r="AB48" s="37"/>
      <c r="AC48" s="37"/>
      <c r="AD48" s="37"/>
      <c r="AE48" s="37"/>
      <c r="AF48" s="123"/>
      <c r="AG48" s="107"/>
      <c r="AH48" s="37"/>
      <c r="AI48" s="37"/>
      <c r="AJ48" s="37"/>
      <c r="AK48" s="37"/>
      <c r="AL48" s="37"/>
      <c r="AM48" s="37"/>
      <c r="AN48" s="37"/>
      <c r="AO48" s="37"/>
      <c r="AP48" s="37"/>
      <c r="AQ48" s="123"/>
      <c r="AR48" s="107"/>
    </row>
    <row r="49" spans="2:45" x14ac:dyDescent="0.25">
      <c r="B49" s="16"/>
      <c r="C49" s="5"/>
      <c r="D49" s="6"/>
      <c r="E49" s="6"/>
      <c r="F49" s="35" t="s">
        <v>4</v>
      </c>
      <c r="G49" s="35" t="s">
        <v>73</v>
      </c>
      <c r="H49" s="36">
        <v>3</v>
      </c>
      <c r="I49" s="96" t="s">
        <v>28</v>
      </c>
      <c r="J49" s="96" t="s">
        <v>28</v>
      </c>
      <c r="K49" s="38" t="s">
        <v>29</v>
      </c>
      <c r="L49" s="40"/>
      <c r="M49" s="40"/>
      <c r="N49" s="40"/>
      <c r="O49" s="40"/>
      <c r="P49" s="40"/>
      <c r="Q49" s="40"/>
      <c r="R49" s="40"/>
      <c r="S49" s="40"/>
      <c r="T49" s="40"/>
      <c r="U49" s="123"/>
      <c r="V49" s="107"/>
      <c r="W49" s="37"/>
      <c r="X49" s="37"/>
      <c r="Y49" s="37"/>
      <c r="Z49" s="37"/>
      <c r="AA49" s="37"/>
      <c r="AB49" s="37"/>
      <c r="AC49" s="37"/>
      <c r="AD49" s="37"/>
      <c r="AE49" s="37"/>
      <c r="AF49" s="123"/>
      <c r="AG49" s="107"/>
      <c r="AH49" s="37"/>
      <c r="AI49" s="37"/>
      <c r="AJ49" s="37"/>
      <c r="AK49" s="37"/>
      <c r="AL49" s="37"/>
      <c r="AM49" s="37"/>
      <c r="AN49" s="37"/>
      <c r="AO49" s="37"/>
      <c r="AP49" s="37"/>
      <c r="AQ49" s="123"/>
      <c r="AR49" s="107"/>
    </row>
    <row r="50" spans="2:45" x14ac:dyDescent="0.25">
      <c r="B50" s="16"/>
      <c r="C50" s="5"/>
      <c r="D50" s="6"/>
      <c r="E50" s="6"/>
      <c r="F50" s="35" t="s">
        <v>5</v>
      </c>
      <c r="G50" s="35" t="s">
        <v>73</v>
      </c>
      <c r="H50" s="36">
        <v>6</v>
      </c>
      <c r="I50" s="96" t="s">
        <v>28</v>
      </c>
      <c r="J50" s="96" t="s">
        <v>28</v>
      </c>
      <c r="K50" s="38" t="s">
        <v>29</v>
      </c>
      <c r="L50" s="40"/>
      <c r="M50" s="40"/>
      <c r="N50" s="40"/>
      <c r="O50" s="40"/>
      <c r="P50" s="40"/>
      <c r="Q50" s="40"/>
      <c r="R50" s="40"/>
      <c r="S50" s="40"/>
      <c r="T50" s="40"/>
      <c r="U50" s="123"/>
      <c r="V50" s="107"/>
      <c r="W50" s="37"/>
      <c r="X50" s="37"/>
      <c r="Y50" s="37"/>
      <c r="Z50" s="37"/>
      <c r="AA50" s="37"/>
      <c r="AB50" s="37"/>
      <c r="AC50" s="37"/>
      <c r="AD50" s="37"/>
      <c r="AE50" s="37"/>
      <c r="AF50" s="123"/>
      <c r="AG50" s="107"/>
      <c r="AH50" s="37"/>
      <c r="AI50" s="37"/>
      <c r="AJ50" s="37"/>
      <c r="AK50" s="37"/>
      <c r="AL50" s="37"/>
      <c r="AM50" s="37"/>
      <c r="AN50" s="37"/>
      <c r="AO50" s="37"/>
      <c r="AP50" s="37"/>
      <c r="AQ50" s="123"/>
      <c r="AR50" s="107"/>
    </row>
    <row r="51" spans="2:45" s="28" customFormat="1" ht="15.75" thickBot="1" x14ac:dyDescent="0.3">
      <c r="B51" s="27"/>
      <c r="C51" s="8"/>
      <c r="D51" s="8"/>
      <c r="E51" s="8"/>
      <c r="F51" s="44"/>
      <c r="G51" s="44"/>
      <c r="H51" s="42"/>
      <c r="I51" s="98"/>
      <c r="J51" s="98"/>
      <c r="K51" s="43"/>
      <c r="L51" s="44"/>
      <c r="M51" s="44"/>
      <c r="N51" s="44"/>
      <c r="O51" s="44"/>
      <c r="P51" s="44"/>
      <c r="Q51" s="44"/>
      <c r="R51" s="44"/>
      <c r="S51" s="44"/>
      <c r="T51" s="44"/>
      <c r="U51" s="124"/>
      <c r="V51" s="110"/>
      <c r="W51" s="44"/>
      <c r="X51" s="44"/>
      <c r="Y51" s="44"/>
      <c r="Z51" s="44"/>
      <c r="AA51" s="44"/>
      <c r="AB51" s="44"/>
      <c r="AC51" s="44"/>
      <c r="AD51" s="44"/>
      <c r="AE51" s="44"/>
      <c r="AF51" s="124"/>
      <c r="AG51" s="110"/>
      <c r="AH51" s="44"/>
      <c r="AI51" s="44"/>
      <c r="AJ51" s="44"/>
      <c r="AK51" s="44"/>
      <c r="AL51" s="44"/>
      <c r="AM51" s="44"/>
      <c r="AN51" s="44"/>
      <c r="AO51" s="44"/>
      <c r="AP51" s="44"/>
      <c r="AQ51" s="124"/>
      <c r="AR51" s="110"/>
      <c r="AS51" s="26"/>
    </row>
    <row r="52" spans="2:45" x14ac:dyDescent="0.25">
      <c r="B52" s="16"/>
      <c r="C52" s="5" t="s">
        <v>14</v>
      </c>
      <c r="D52" s="6"/>
      <c r="E52" s="6"/>
      <c r="F52" s="35" t="s">
        <v>1</v>
      </c>
      <c r="G52" s="35" t="s">
        <v>73</v>
      </c>
      <c r="H52" s="36">
        <v>1</v>
      </c>
      <c r="I52" s="97">
        <f t="shared" ref="I52:J54" si="7">U52+AF52+AQ52</f>
        <v>0.73501577287066244</v>
      </c>
      <c r="J52" s="97">
        <f t="shared" si="7"/>
        <v>0.83280757097791791</v>
      </c>
      <c r="K52" s="38">
        <v>317</v>
      </c>
      <c r="L52" s="21"/>
      <c r="M52" s="37"/>
      <c r="N52" s="37"/>
      <c r="O52" s="37"/>
      <c r="P52" s="37"/>
      <c r="Q52" s="37">
        <v>72</v>
      </c>
      <c r="R52" s="37">
        <v>160</v>
      </c>
      <c r="S52" s="37">
        <v>22</v>
      </c>
      <c r="T52" s="37">
        <v>2</v>
      </c>
      <c r="U52" s="117">
        <f>(Q52+R52)/K52</f>
        <v>0.73186119873817035</v>
      </c>
      <c r="V52" s="97">
        <f>(Q52+T52+R52+S52)/K52</f>
        <v>0.80757097791798105</v>
      </c>
      <c r="W52" s="37"/>
      <c r="X52" s="37"/>
      <c r="Y52" s="37"/>
      <c r="Z52" s="37"/>
      <c r="AA52" s="37"/>
      <c r="AB52" s="37">
        <v>0</v>
      </c>
      <c r="AC52" s="37">
        <v>0</v>
      </c>
      <c r="AD52" s="37">
        <v>1</v>
      </c>
      <c r="AE52" s="37">
        <v>0</v>
      </c>
      <c r="AF52" s="117">
        <f>(AB52+AC52)/K52</f>
        <v>0</v>
      </c>
      <c r="AG52" s="97">
        <f>(AB52+AE52+AC52+AD52)/K52</f>
        <v>3.1545741324921135E-3</v>
      </c>
      <c r="AH52" s="37"/>
      <c r="AI52" s="37"/>
      <c r="AJ52" s="37"/>
      <c r="AK52" s="37"/>
      <c r="AL52" s="37"/>
      <c r="AM52" s="37">
        <v>1</v>
      </c>
      <c r="AN52" s="37">
        <v>0</v>
      </c>
      <c r="AO52" s="37">
        <v>1</v>
      </c>
      <c r="AP52" s="37">
        <v>5</v>
      </c>
      <c r="AQ52" s="117">
        <f>(AM52+AN52)/K52</f>
        <v>3.1545741324921135E-3</v>
      </c>
      <c r="AR52" s="97">
        <f>(AM52+AP52+AN52+AO52)/K52</f>
        <v>2.2082018927444796E-2</v>
      </c>
    </row>
    <row r="53" spans="2:45" x14ac:dyDescent="0.25">
      <c r="B53" s="16"/>
      <c r="C53" s="5"/>
      <c r="D53" s="6"/>
      <c r="E53" s="6"/>
      <c r="F53" s="35" t="s">
        <v>32</v>
      </c>
      <c r="G53" s="35" t="s">
        <v>73</v>
      </c>
      <c r="H53" s="36">
        <v>2</v>
      </c>
      <c r="I53" s="97">
        <f t="shared" si="7"/>
        <v>0.53492884864165591</v>
      </c>
      <c r="J53" s="97">
        <f t="shared" si="7"/>
        <v>0.68434670116429508</v>
      </c>
      <c r="K53" s="39">
        <v>1546</v>
      </c>
      <c r="L53" s="21"/>
      <c r="M53" s="37"/>
      <c r="N53" s="37"/>
      <c r="O53" s="37"/>
      <c r="P53" s="37">
        <v>13</v>
      </c>
      <c r="Q53" s="37">
        <v>428</v>
      </c>
      <c r="R53" s="37">
        <v>337</v>
      </c>
      <c r="S53" s="37">
        <v>115</v>
      </c>
      <c r="T53" s="37">
        <v>37</v>
      </c>
      <c r="U53" s="117">
        <f>(Q53+P53+R53)/K53</f>
        <v>0.50323415265200522</v>
      </c>
      <c r="V53" s="97">
        <f>(P53+Q53+T53+R53+S53)/K53</f>
        <v>0.6015523932729625</v>
      </c>
      <c r="W53" s="37"/>
      <c r="X53" s="37"/>
      <c r="Y53" s="37"/>
      <c r="Z53" s="37"/>
      <c r="AA53" s="37">
        <v>1</v>
      </c>
      <c r="AB53" s="37">
        <v>1</v>
      </c>
      <c r="AC53" s="37">
        <v>9</v>
      </c>
      <c r="AD53" s="37">
        <v>10</v>
      </c>
      <c r="AE53" s="37">
        <v>11</v>
      </c>
      <c r="AF53" s="117">
        <f>(AB53+AA53+AC53)/K53</f>
        <v>7.1151358344113845E-3</v>
      </c>
      <c r="AG53" s="97">
        <f>(AA53+AB53+AE53+AC53+AD53)/K53</f>
        <v>2.0698576972833119E-2</v>
      </c>
      <c r="AH53" s="37"/>
      <c r="AI53" s="37"/>
      <c r="AJ53" s="37"/>
      <c r="AK53" s="37"/>
      <c r="AL53" s="37">
        <v>6</v>
      </c>
      <c r="AM53" s="37">
        <v>18</v>
      </c>
      <c r="AN53" s="37">
        <v>14</v>
      </c>
      <c r="AO53" s="37">
        <v>20</v>
      </c>
      <c r="AP53" s="37">
        <v>38</v>
      </c>
      <c r="AQ53" s="117">
        <f>(AM53+AL53+AN53)/K53</f>
        <v>2.4579560155239329E-2</v>
      </c>
      <c r="AR53" s="97">
        <f>(AL53+AM53+AP53+AN53+AO53)/K53</f>
        <v>6.2095730918499355E-2</v>
      </c>
    </row>
    <row r="54" spans="2:45" x14ac:dyDescent="0.25">
      <c r="B54" s="16"/>
      <c r="C54" s="5"/>
      <c r="D54" s="6"/>
      <c r="E54" s="6"/>
      <c r="F54" s="35" t="s">
        <v>2</v>
      </c>
      <c r="G54" s="35" t="s">
        <v>73</v>
      </c>
      <c r="H54" s="36">
        <v>4</v>
      </c>
      <c r="I54" s="97">
        <f t="shared" si="7"/>
        <v>0.52606951871657759</v>
      </c>
      <c r="J54" s="97">
        <f>V54+AG54+AR54</f>
        <v>0.7098930481283422</v>
      </c>
      <c r="K54" s="39">
        <v>2992</v>
      </c>
      <c r="L54" s="21"/>
      <c r="M54" s="37"/>
      <c r="N54" s="37">
        <v>9</v>
      </c>
      <c r="O54" s="37">
        <v>96</v>
      </c>
      <c r="P54" s="37">
        <v>169</v>
      </c>
      <c r="Q54" s="37">
        <v>316</v>
      </c>
      <c r="R54" s="37">
        <v>477</v>
      </c>
      <c r="S54" s="37">
        <v>241</v>
      </c>
      <c r="T54" s="37">
        <v>96</v>
      </c>
      <c r="U54" s="117">
        <f>(N54+O54+P54+Q54+R54)/K54</f>
        <v>0.35661764705882354</v>
      </c>
      <c r="V54" s="97">
        <f>(O54+P54+Q54+R54+S54+N54+T54)/K54</f>
        <v>0.46925133689839571</v>
      </c>
      <c r="W54" s="37"/>
      <c r="X54" s="37"/>
      <c r="Y54" s="37">
        <v>2</v>
      </c>
      <c r="Z54" s="37">
        <v>1</v>
      </c>
      <c r="AA54" s="37">
        <v>16</v>
      </c>
      <c r="AB54" s="37">
        <v>107</v>
      </c>
      <c r="AC54" s="37">
        <v>182</v>
      </c>
      <c r="AD54" s="37">
        <v>104</v>
      </c>
      <c r="AE54" s="37">
        <v>46</v>
      </c>
      <c r="AF54" s="117">
        <f>(Y54+Z54+AA54+AB54+AC54)/K54</f>
        <v>0.10294117647058823</v>
      </c>
      <c r="AG54" s="97">
        <f>(Z54+AA54+AB54+AC54+AD54+Y54+AE54)/K54</f>
        <v>0.15307486631016043</v>
      </c>
      <c r="AH54" s="37"/>
      <c r="AI54" s="37"/>
      <c r="AJ54" s="37">
        <v>15</v>
      </c>
      <c r="AK54" s="37">
        <v>13</v>
      </c>
      <c r="AL54" s="37">
        <v>51</v>
      </c>
      <c r="AM54" s="37">
        <v>67</v>
      </c>
      <c r="AN54" s="37">
        <v>53</v>
      </c>
      <c r="AO54" s="37">
        <v>39</v>
      </c>
      <c r="AP54" s="37">
        <v>24</v>
      </c>
      <c r="AQ54" s="117">
        <f>(AJ54+AK54+AL54+AM54+AN54)/K54</f>
        <v>6.6510695187165778E-2</v>
      </c>
      <c r="AR54" s="97">
        <f>(AK54+AL54+AM54+AN54+AO54+AJ54+AP54)/K54</f>
        <v>8.7566844919786099E-2</v>
      </c>
    </row>
    <row r="55" spans="2:45" x14ac:dyDescent="0.25">
      <c r="B55" s="16"/>
      <c r="C55" s="5"/>
      <c r="D55" s="6"/>
      <c r="E55" s="6"/>
      <c r="F55" s="35" t="s">
        <v>4</v>
      </c>
      <c r="G55" s="35" t="s">
        <v>73</v>
      </c>
      <c r="H55" s="36">
        <v>3</v>
      </c>
      <c r="I55" s="96" t="s">
        <v>28</v>
      </c>
      <c r="J55" s="96" t="s">
        <v>28</v>
      </c>
      <c r="K55" s="39" t="s">
        <v>29</v>
      </c>
      <c r="L55" s="40"/>
      <c r="M55" s="40"/>
      <c r="N55" s="40"/>
      <c r="O55" s="40"/>
      <c r="P55" s="40"/>
      <c r="Q55" s="40"/>
      <c r="R55" s="40"/>
      <c r="S55" s="40"/>
      <c r="T55" s="40"/>
      <c r="U55" s="123"/>
      <c r="V55" s="107"/>
      <c r="W55" s="37"/>
      <c r="X55" s="37"/>
      <c r="Y55" s="37"/>
      <c r="Z55" s="37"/>
      <c r="AA55" s="37"/>
      <c r="AB55" s="37"/>
      <c r="AC55" s="37"/>
      <c r="AD55" s="37"/>
      <c r="AE55" s="37"/>
      <c r="AF55" s="123"/>
      <c r="AG55" s="107"/>
      <c r="AH55" s="37"/>
      <c r="AI55" s="37"/>
      <c r="AJ55" s="37"/>
      <c r="AK55" s="37"/>
      <c r="AL55" s="37"/>
      <c r="AM55" s="37"/>
      <c r="AN55" s="37"/>
      <c r="AO55" s="37"/>
      <c r="AP55" s="37"/>
      <c r="AQ55" s="123"/>
      <c r="AR55" s="107"/>
    </row>
    <row r="56" spans="2:45" x14ac:dyDescent="0.25">
      <c r="B56" s="16"/>
      <c r="C56" s="5"/>
      <c r="D56" s="6"/>
      <c r="E56" s="6"/>
      <c r="F56" s="35" t="s">
        <v>5</v>
      </c>
      <c r="G56" s="35" t="s">
        <v>73</v>
      </c>
      <c r="H56" s="36">
        <v>6</v>
      </c>
      <c r="I56" s="96" t="s">
        <v>28</v>
      </c>
      <c r="J56" s="96" t="s">
        <v>28</v>
      </c>
      <c r="K56" s="39" t="s">
        <v>29</v>
      </c>
      <c r="L56" s="40"/>
      <c r="M56" s="40"/>
      <c r="N56" s="40"/>
      <c r="O56" s="40"/>
      <c r="P56" s="40"/>
      <c r="Q56" s="40"/>
      <c r="R56" s="40"/>
      <c r="S56" s="40"/>
      <c r="T56" s="40"/>
      <c r="U56" s="123"/>
      <c r="V56" s="107"/>
      <c r="W56" s="37"/>
      <c r="X56" s="37"/>
      <c r="Y56" s="37"/>
      <c r="Z56" s="37"/>
      <c r="AA56" s="37"/>
      <c r="AB56" s="37"/>
      <c r="AC56" s="37"/>
      <c r="AD56" s="37"/>
      <c r="AE56" s="37"/>
      <c r="AF56" s="123"/>
      <c r="AG56" s="107"/>
      <c r="AH56" s="37"/>
      <c r="AI56" s="37"/>
      <c r="AJ56" s="37"/>
      <c r="AK56" s="37"/>
      <c r="AL56" s="37"/>
      <c r="AM56" s="37"/>
      <c r="AN56" s="37"/>
      <c r="AO56" s="37"/>
      <c r="AP56" s="37"/>
      <c r="AQ56" s="123"/>
      <c r="AR56" s="107"/>
    </row>
    <row r="57" spans="2:45" s="28" customFormat="1" ht="15.75" thickBot="1" x14ac:dyDescent="0.3">
      <c r="B57" s="27"/>
      <c r="C57" s="8"/>
      <c r="D57" s="8"/>
      <c r="E57" s="8"/>
      <c r="F57" s="44"/>
      <c r="G57" s="44"/>
      <c r="H57" s="42"/>
      <c r="I57" s="98"/>
      <c r="J57" s="98"/>
      <c r="K57" s="45"/>
      <c r="L57" s="44"/>
      <c r="M57" s="44"/>
      <c r="N57" s="44"/>
      <c r="O57" s="44"/>
      <c r="P57" s="44"/>
      <c r="Q57" s="44"/>
      <c r="R57" s="44"/>
      <c r="S57" s="44"/>
      <c r="T57" s="44"/>
      <c r="U57" s="124"/>
      <c r="V57" s="110"/>
      <c r="W57" s="44"/>
      <c r="X57" s="44"/>
      <c r="Y57" s="44"/>
      <c r="Z57" s="44"/>
      <c r="AA57" s="44"/>
      <c r="AB57" s="44"/>
      <c r="AC57" s="44"/>
      <c r="AD57" s="44"/>
      <c r="AE57" s="44"/>
      <c r="AF57" s="124"/>
      <c r="AG57" s="110"/>
      <c r="AH57" s="44"/>
      <c r="AI57" s="44"/>
      <c r="AJ57" s="44"/>
      <c r="AK57" s="44"/>
      <c r="AL57" s="44"/>
      <c r="AM57" s="44"/>
      <c r="AN57" s="44"/>
      <c r="AO57" s="44"/>
      <c r="AP57" s="44"/>
      <c r="AQ57" s="124"/>
      <c r="AR57" s="110"/>
      <c r="AS57" s="26"/>
    </row>
    <row r="58" spans="2:45" x14ac:dyDescent="0.25">
      <c r="B58" s="16"/>
      <c r="C58" s="5" t="s">
        <v>15</v>
      </c>
      <c r="D58" s="6"/>
      <c r="E58" s="6"/>
      <c r="F58" s="35" t="s">
        <v>1</v>
      </c>
      <c r="G58" s="35" t="s">
        <v>73</v>
      </c>
      <c r="H58" s="36">
        <v>1</v>
      </c>
      <c r="I58" s="97">
        <f t="shared" ref="I58:J59" si="8">U58+AF58+AQ58</f>
        <v>0.56439393939393934</v>
      </c>
      <c r="J58" s="97">
        <f t="shared" si="8"/>
        <v>0.63636363636363635</v>
      </c>
      <c r="K58" s="38">
        <v>264</v>
      </c>
      <c r="L58" s="21"/>
      <c r="M58" s="37"/>
      <c r="N58" s="37"/>
      <c r="O58" s="37"/>
      <c r="P58" s="37"/>
      <c r="Q58" s="37">
        <v>55</v>
      </c>
      <c r="R58" s="37">
        <v>84</v>
      </c>
      <c r="S58" s="37">
        <v>5</v>
      </c>
      <c r="T58" s="37">
        <v>7</v>
      </c>
      <c r="U58" s="117">
        <f>(Q58+R58)/K58</f>
        <v>0.52651515151515149</v>
      </c>
      <c r="V58" s="97">
        <f>(Q58+T58+R58+S58)/K58</f>
        <v>0.57196969696969702</v>
      </c>
      <c r="W58" s="37"/>
      <c r="X58" s="37"/>
      <c r="Y58" s="37"/>
      <c r="Z58" s="37"/>
      <c r="AA58" s="37"/>
      <c r="AB58" s="37">
        <v>0</v>
      </c>
      <c r="AC58" s="37">
        <v>0</v>
      </c>
      <c r="AD58" s="37">
        <v>2</v>
      </c>
      <c r="AE58" s="37">
        <v>0</v>
      </c>
      <c r="AF58" s="121">
        <f>(AB58+AC58)/K58</f>
        <v>0</v>
      </c>
      <c r="AG58" s="111">
        <f>(AB58+AE58+AC58+AD58)/K58</f>
        <v>7.575757575757576E-3</v>
      </c>
      <c r="AH58" s="37"/>
      <c r="AI58" s="37"/>
      <c r="AJ58" s="37"/>
      <c r="AK58" s="37"/>
      <c r="AL58" s="37"/>
      <c r="AM58" s="37">
        <v>0</v>
      </c>
      <c r="AN58" s="37">
        <v>10</v>
      </c>
      <c r="AO58" s="37">
        <v>2</v>
      </c>
      <c r="AP58" s="37">
        <v>3</v>
      </c>
      <c r="AQ58" s="117">
        <f>(AM58+AN58)/K58</f>
        <v>3.787878787878788E-2</v>
      </c>
      <c r="AR58" s="97">
        <f>(AM58+AP58+AN58+AO58)/K58</f>
        <v>5.6818181818181816E-2</v>
      </c>
    </row>
    <row r="59" spans="2:45" x14ac:dyDescent="0.25">
      <c r="B59" s="16"/>
      <c r="C59" s="5"/>
      <c r="D59" s="6"/>
      <c r="E59" s="6"/>
      <c r="F59" s="35" t="s">
        <v>32</v>
      </c>
      <c r="G59" s="35" t="s">
        <v>73</v>
      </c>
      <c r="H59" s="36">
        <v>2</v>
      </c>
      <c r="I59" s="97">
        <f t="shared" si="8"/>
        <v>0.67164179104477617</v>
      </c>
      <c r="J59" s="97">
        <f t="shared" si="8"/>
        <v>0.71641791044776126</v>
      </c>
      <c r="K59" s="38">
        <v>67</v>
      </c>
      <c r="L59" s="21"/>
      <c r="M59" s="37"/>
      <c r="N59" s="37"/>
      <c r="O59" s="37"/>
      <c r="P59" s="37">
        <v>28</v>
      </c>
      <c r="Q59" s="37">
        <v>11</v>
      </c>
      <c r="R59" s="37">
        <v>5</v>
      </c>
      <c r="S59" s="37">
        <v>0</v>
      </c>
      <c r="T59" s="37">
        <v>1</v>
      </c>
      <c r="U59" s="117">
        <f>(Q59+P59+R59)/K59</f>
        <v>0.65671641791044777</v>
      </c>
      <c r="V59" s="97">
        <f>(P59+Q59+T59+R59+S59)/K59</f>
        <v>0.67164179104477617</v>
      </c>
      <c r="W59" s="37"/>
      <c r="X59" s="37"/>
      <c r="Y59" s="37"/>
      <c r="Z59" s="37"/>
      <c r="AA59" s="37">
        <v>0</v>
      </c>
      <c r="AB59" s="37">
        <v>0</v>
      </c>
      <c r="AC59" s="37">
        <v>0</v>
      </c>
      <c r="AD59" s="37">
        <v>0</v>
      </c>
      <c r="AE59" s="37">
        <v>0</v>
      </c>
      <c r="AF59" s="117">
        <f>(AB59+AA59+AC59)/K59</f>
        <v>0</v>
      </c>
      <c r="AG59" s="97">
        <f>(AA59+AB59+AE59+AC59+AD59)/K59</f>
        <v>0</v>
      </c>
      <c r="AH59" s="37"/>
      <c r="AI59" s="37"/>
      <c r="AJ59" s="37"/>
      <c r="AK59" s="37"/>
      <c r="AL59" s="37">
        <v>0</v>
      </c>
      <c r="AM59" s="37">
        <v>1</v>
      </c>
      <c r="AN59" s="37">
        <v>0</v>
      </c>
      <c r="AO59" s="37">
        <v>1</v>
      </c>
      <c r="AP59" s="37">
        <v>1</v>
      </c>
      <c r="AQ59" s="117">
        <f>(AM59+AL59+AN59)/K59</f>
        <v>1.4925373134328358E-2</v>
      </c>
      <c r="AR59" s="97">
        <f>(AL59+AM59+AP59+AN59+AO59)/K59</f>
        <v>4.4776119402985072E-2</v>
      </c>
    </row>
    <row r="60" spans="2:45" x14ac:dyDescent="0.25">
      <c r="B60" s="16"/>
      <c r="C60" s="5"/>
      <c r="D60" s="6"/>
      <c r="E60" s="6"/>
      <c r="F60" s="35" t="s">
        <v>2</v>
      </c>
      <c r="G60" s="35" t="s">
        <v>73</v>
      </c>
      <c r="H60" s="36">
        <v>4</v>
      </c>
      <c r="I60" s="96" t="s">
        <v>28</v>
      </c>
      <c r="J60" s="96" t="s">
        <v>28</v>
      </c>
      <c r="K60" s="39" t="s">
        <v>29</v>
      </c>
      <c r="L60" s="40"/>
      <c r="M60" s="40"/>
      <c r="N60" s="40"/>
      <c r="O60" s="40"/>
      <c r="P60" s="40"/>
      <c r="Q60" s="40"/>
      <c r="R60" s="40"/>
      <c r="S60" s="40"/>
      <c r="T60" s="40"/>
      <c r="U60" s="123"/>
      <c r="V60" s="107"/>
      <c r="W60" s="37"/>
      <c r="X60" s="37"/>
      <c r="Y60" s="37"/>
      <c r="Z60" s="37"/>
      <c r="AA60" s="37"/>
      <c r="AB60" s="37"/>
      <c r="AC60" s="37"/>
      <c r="AD60" s="37"/>
      <c r="AE60" s="37"/>
      <c r="AF60" s="123"/>
      <c r="AG60" s="107"/>
      <c r="AH60" s="37"/>
      <c r="AI60" s="37"/>
      <c r="AJ60" s="37"/>
      <c r="AK60" s="37"/>
      <c r="AL60" s="37"/>
      <c r="AM60" s="37"/>
      <c r="AN60" s="37"/>
      <c r="AO60" s="37"/>
      <c r="AP60" s="37"/>
      <c r="AQ60" s="123"/>
      <c r="AR60" s="107"/>
    </row>
    <row r="61" spans="2:45" x14ac:dyDescent="0.25">
      <c r="B61" s="16"/>
      <c r="C61" s="5"/>
      <c r="D61" s="6"/>
      <c r="E61" s="6"/>
      <c r="F61" s="35" t="s">
        <v>4</v>
      </c>
      <c r="G61" s="35" t="s">
        <v>73</v>
      </c>
      <c r="H61" s="36">
        <v>3</v>
      </c>
      <c r="I61" s="96" t="s">
        <v>28</v>
      </c>
      <c r="J61" s="96" t="s">
        <v>28</v>
      </c>
      <c r="K61" s="39" t="s">
        <v>29</v>
      </c>
      <c r="L61" s="40"/>
      <c r="M61" s="40"/>
      <c r="N61" s="40"/>
      <c r="O61" s="40"/>
      <c r="P61" s="40"/>
      <c r="Q61" s="40"/>
      <c r="R61" s="40"/>
      <c r="S61" s="40"/>
      <c r="T61" s="40"/>
      <c r="U61" s="123"/>
      <c r="V61" s="107"/>
      <c r="W61" s="37"/>
      <c r="X61" s="37"/>
      <c r="Y61" s="37"/>
      <c r="Z61" s="37"/>
      <c r="AA61" s="37"/>
      <c r="AB61" s="37"/>
      <c r="AC61" s="37"/>
      <c r="AD61" s="37"/>
      <c r="AE61" s="37"/>
      <c r="AF61" s="123"/>
      <c r="AG61" s="107"/>
      <c r="AH61" s="37"/>
      <c r="AI61" s="37"/>
      <c r="AJ61" s="37"/>
      <c r="AK61" s="37"/>
      <c r="AL61" s="37"/>
      <c r="AM61" s="37"/>
      <c r="AN61" s="37"/>
      <c r="AO61" s="37"/>
      <c r="AP61" s="37"/>
      <c r="AQ61" s="123"/>
      <c r="AR61" s="107"/>
    </row>
    <row r="62" spans="2:45" x14ac:dyDescent="0.25">
      <c r="B62" s="16"/>
      <c r="C62" s="5"/>
      <c r="D62" s="6"/>
      <c r="E62" s="6"/>
      <c r="F62" s="35" t="s">
        <v>5</v>
      </c>
      <c r="G62" s="35" t="s">
        <v>73</v>
      </c>
      <c r="H62" s="36">
        <v>6</v>
      </c>
      <c r="I62" s="96" t="s">
        <v>28</v>
      </c>
      <c r="J62" s="96" t="s">
        <v>28</v>
      </c>
      <c r="K62" s="39" t="s">
        <v>29</v>
      </c>
      <c r="L62" s="40"/>
      <c r="M62" s="40"/>
      <c r="N62" s="40"/>
      <c r="O62" s="40"/>
      <c r="P62" s="40"/>
      <c r="Q62" s="40"/>
      <c r="R62" s="40"/>
      <c r="S62" s="40"/>
      <c r="T62" s="40"/>
      <c r="U62" s="123"/>
      <c r="V62" s="107"/>
      <c r="W62" s="37"/>
      <c r="X62" s="37"/>
      <c r="Y62" s="37"/>
      <c r="Z62" s="37"/>
      <c r="AA62" s="37"/>
      <c r="AB62" s="37"/>
      <c r="AC62" s="37"/>
      <c r="AD62" s="37"/>
      <c r="AE62" s="37"/>
      <c r="AF62" s="123"/>
      <c r="AG62" s="107"/>
      <c r="AH62" s="37"/>
      <c r="AI62" s="37"/>
      <c r="AJ62" s="37"/>
      <c r="AK62" s="37"/>
      <c r="AL62" s="37"/>
      <c r="AM62" s="37"/>
      <c r="AN62" s="37"/>
      <c r="AO62" s="37"/>
      <c r="AP62" s="37"/>
      <c r="AQ62" s="123"/>
      <c r="AR62" s="107"/>
    </row>
    <row r="63" spans="2:45" s="28" customFormat="1" ht="15.75" thickBot="1" x14ac:dyDescent="0.3">
      <c r="B63" s="27"/>
      <c r="C63" s="8"/>
      <c r="D63" s="8"/>
      <c r="E63" s="8"/>
      <c r="F63" s="44"/>
      <c r="G63" s="44"/>
      <c r="H63" s="42"/>
      <c r="I63" s="98"/>
      <c r="J63" s="98"/>
      <c r="K63" s="43"/>
      <c r="L63" s="44"/>
      <c r="M63" s="44"/>
      <c r="N63" s="44"/>
      <c r="O63" s="44"/>
      <c r="P63" s="44"/>
      <c r="Q63" s="44"/>
      <c r="R63" s="44"/>
      <c r="S63" s="44"/>
      <c r="T63" s="44"/>
      <c r="U63" s="124"/>
      <c r="V63" s="110"/>
      <c r="W63" s="44"/>
      <c r="X63" s="44"/>
      <c r="Y63" s="44"/>
      <c r="Z63" s="44"/>
      <c r="AA63" s="44"/>
      <c r="AB63" s="44"/>
      <c r="AC63" s="44"/>
      <c r="AD63" s="44"/>
      <c r="AE63" s="44"/>
      <c r="AF63" s="124"/>
      <c r="AG63" s="110"/>
      <c r="AH63" s="44"/>
      <c r="AI63" s="44"/>
      <c r="AJ63" s="44"/>
      <c r="AK63" s="44"/>
      <c r="AL63" s="44"/>
      <c r="AM63" s="44"/>
      <c r="AN63" s="44"/>
      <c r="AO63" s="44"/>
      <c r="AP63" s="44"/>
      <c r="AQ63" s="124"/>
      <c r="AR63" s="110"/>
      <c r="AS63" s="26"/>
    </row>
    <row r="64" spans="2:45"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37"/>
      <c r="U64" s="123"/>
      <c r="V64" s="107"/>
      <c r="W64" s="37"/>
      <c r="X64" s="37"/>
      <c r="Y64" s="37"/>
      <c r="Z64" s="37"/>
      <c r="AA64" s="37"/>
      <c r="AB64" s="37"/>
      <c r="AC64" s="37"/>
      <c r="AD64" s="37"/>
      <c r="AE64" s="37"/>
      <c r="AF64" s="123"/>
      <c r="AG64" s="107"/>
      <c r="AH64" s="37"/>
      <c r="AI64" s="37"/>
      <c r="AJ64" s="37"/>
      <c r="AK64" s="37"/>
      <c r="AL64" s="37"/>
      <c r="AM64" s="37"/>
      <c r="AN64" s="37"/>
      <c r="AO64" s="37"/>
      <c r="AP64" s="37"/>
      <c r="AQ64" s="123"/>
      <c r="AR64" s="107"/>
    </row>
    <row r="65" spans="2:45" x14ac:dyDescent="0.25">
      <c r="B65" s="16"/>
      <c r="C65" s="5"/>
      <c r="D65" s="6"/>
      <c r="E65" s="6"/>
      <c r="F65" s="35" t="s">
        <v>32</v>
      </c>
      <c r="G65" s="35" t="s">
        <v>73</v>
      </c>
      <c r="H65" s="36">
        <v>2</v>
      </c>
      <c r="I65" s="96" t="s">
        <v>28</v>
      </c>
      <c r="J65" s="96" t="s">
        <v>28</v>
      </c>
      <c r="K65" s="38" t="s">
        <v>29</v>
      </c>
      <c r="L65" s="37"/>
      <c r="M65" s="37"/>
      <c r="N65" s="37"/>
      <c r="O65" s="37"/>
      <c r="P65" s="37"/>
      <c r="Q65" s="37"/>
      <c r="R65" s="37"/>
      <c r="S65" s="37"/>
      <c r="T65" s="37"/>
      <c r="U65" s="123"/>
      <c r="V65" s="107"/>
      <c r="W65" s="37"/>
      <c r="X65" s="37"/>
      <c r="Y65" s="37"/>
      <c r="Z65" s="37"/>
      <c r="AA65" s="37"/>
      <c r="AB65" s="37"/>
      <c r="AC65" s="37"/>
      <c r="AD65" s="37"/>
      <c r="AE65" s="37"/>
      <c r="AF65" s="123"/>
      <c r="AG65" s="107"/>
      <c r="AH65" s="37"/>
      <c r="AI65" s="37"/>
      <c r="AJ65" s="37"/>
      <c r="AK65" s="37"/>
      <c r="AL65" s="37"/>
      <c r="AM65" s="37"/>
      <c r="AN65" s="37"/>
      <c r="AO65" s="37"/>
      <c r="AP65" s="37"/>
      <c r="AQ65" s="123"/>
      <c r="AR65" s="107"/>
    </row>
    <row r="66" spans="2:45" x14ac:dyDescent="0.25">
      <c r="B66" s="16"/>
      <c r="C66" s="5"/>
      <c r="D66" s="6"/>
      <c r="E66" s="6"/>
      <c r="F66" s="35" t="s">
        <v>2</v>
      </c>
      <c r="G66" s="35" t="s">
        <v>73</v>
      </c>
      <c r="H66" s="36">
        <v>4</v>
      </c>
      <c r="I66" s="97">
        <f t="shared" ref="I66" si="9">U66+AF66+AQ66</f>
        <v>0.53813559322033899</v>
      </c>
      <c r="J66" s="97">
        <f>V66+AG66+AR66</f>
        <v>0.61864406779661019</v>
      </c>
      <c r="K66" s="38">
        <v>236</v>
      </c>
      <c r="L66" s="21"/>
      <c r="M66" s="37"/>
      <c r="N66" s="37">
        <v>0</v>
      </c>
      <c r="O66" s="37">
        <v>13</v>
      </c>
      <c r="P66" s="37">
        <v>22</v>
      </c>
      <c r="Q66" s="37">
        <v>54</v>
      </c>
      <c r="R66" s="37">
        <v>23</v>
      </c>
      <c r="S66" s="37">
        <v>7</v>
      </c>
      <c r="T66" s="37">
        <v>3</v>
      </c>
      <c r="U66" s="117">
        <f>(N66+O66+P66+Q66+R66)/K66</f>
        <v>0.47457627118644069</v>
      </c>
      <c r="V66" s="97">
        <f>(O66+P66+Q66+R66+S66+N66+T66)/K66</f>
        <v>0.51694915254237284</v>
      </c>
      <c r="W66" s="37"/>
      <c r="X66" s="37"/>
      <c r="Y66" s="37">
        <v>1</v>
      </c>
      <c r="Z66" s="37">
        <v>0</v>
      </c>
      <c r="AA66" s="37">
        <v>0</v>
      </c>
      <c r="AB66" s="37">
        <v>1</v>
      </c>
      <c r="AC66" s="37">
        <v>6</v>
      </c>
      <c r="AD66" s="37">
        <v>2</v>
      </c>
      <c r="AE66" s="37">
        <v>5</v>
      </c>
      <c r="AF66" s="117">
        <f>(Y66+Z66+AA66+AB66+AC66)/K66</f>
        <v>3.3898305084745763E-2</v>
      </c>
      <c r="AG66" s="97">
        <f>(Z66+AA66+AB66+AC66+AD66+Y66+AE66)/K66</f>
        <v>6.3559322033898302E-2</v>
      </c>
      <c r="AH66" s="37"/>
      <c r="AI66" s="37"/>
      <c r="AJ66" s="37">
        <v>0</v>
      </c>
      <c r="AK66" s="37">
        <v>0</v>
      </c>
      <c r="AL66" s="37">
        <v>2</v>
      </c>
      <c r="AM66" s="37">
        <v>3</v>
      </c>
      <c r="AN66" s="37">
        <v>2</v>
      </c>
      <c r="AO66" s="37">
        <v>0</v>
      </c>
      <c r="AP66" s="37">
        <v>2</v>
      </c>
      <c r="AQ66" s="117">
        <f>(AJ66+AK66+AL66+AM66+AN66)/K66</f>
        <v>2.9661016949152543E-2</v>
      </c>
      <c r="AR66" s="97">
        <f>(AK66+AL66+AM66+AN66+AO66+AJ66+AP66)/K66</f>
        <v>3.8135593220338986E-2</v>
      </c>
    </row>
    <row r="67" spans="2:45" x14ac:dyDescent="0.25">
      <c r="B67" s="16"/>
      <c r="C67" s="5"/>
      <c r="D67" s="6"/>
      <c r="E67" s="6"/>
      <c r="F67" s="35" t="s">
        <v>4</v>
      </c>
      <c r="G67" s="35" t="s">
        <v>73</v>
      </c>
      <c r="H67" s="36">
        <v>3</v>
      </c>
      <c r="I67" s="96" t="s">
        <v>28</v>
      </c>
      <c r="J67" s="96" t="s">
        <v>28</v>
      </c>
      <c r="K67" s="39" t="s">
        <v>29</v>
      </c>
      <c r="L67" s="40"/>
      <c r="M67" s="40"/>
      <c r="N67" s="40"/>
      <c r="O67" s="40"/>
      <c r="P67" s="40"/>
      <c r="Q67" s="40"/>
      <c r="R67" s="40"/>
      <c r="S67" s="40"/>
      <c r="T67" s="40"/>
      <c r="U67" s="123"/>
      <c r="V67" s="107"/>
      <c r="W67" s="37"/>
      <c r="X67" s="37"/>
      <c r="Y67" s="37"/>
      <c r="Z67" s="37"/>
      <c r="AA67" s="37"/>
      <c r="AB67" s="37"/>
      <c r="AC67" s="37"/>
      <c r="AD67" s="37"/>
      <c r="AE67" s="37"/>
      <c r="AF67" s="123"/>
      <c r="AG67" s="107"/>
      <c r="AH67" s="37"/>
      <c r="AI67" s="37"/>
      <c r="AJ67" s="37"/>
      <c r="AK67" s="37"/>
      <c r="AL67" s="37"/>
      <c r="AM67" s="37"/>
      <c r="AN67" s="37"/>
      <c r="AO67" s="37"/>
      <c r="AP67" s="37"/>
      <c r="AQ67" s="123"/>
      <c r="AR67" s="107"/>
    </row>
    <row r="68" spans="2:45" x14ac:dyDescent="0.25">
      <c r="B68" s="16"/>
      <c r="C68" s="5"/>
      <c r="D68" s="6"/>
      <c r="E68" s="6"/>
      <c r="F68" s="35" t="s">
        <v>5</v>
      </c>
      <c r="G68" s="35" t="s">
        <v>73</v>
      </c>
      <c r="H68" s="36">
        <v>6</v>
      </c>
      <c r="I68" s="96" t="s">
        <v>28</v>
      </c>
      <c r="J68" s="96" t="s">
        <v>28</v>
      </c>
      <c r="K68" s="39" t="s">
        <v>29</v>
      </c>
      <c r="L68" s="40"/>
      <c r="M68" s="40"/>
      <c r="N68" s="40"/>
      <c r="O68" s="40"/>
      <c r="P68" s="40"/>
      <c r="Q68" s="40"/>
      <c r="R68" s="40"/>
      <c r="S68" s="40"/>
      <c r="T68" s="40"/>
      <c r="U68" s="123"/>
      <c r="V68" s="107"/>
      <c r="W68" s="37"/>
      <c r="X68" s="37"/>
      <c r="Y68" s="37"/>
      <c r="Z68" s="37"/>
      <c r="AA68" s="37"/>
      <c r="AB68" s="37"/>
      <c r="AC68" s="37"/>
      <c r="AD68" s="37"/>
      <c r="AE68" s="37"/>
      <c r="AF68" s="123"/>
      <c r="AG68" s="107"/>
      <c r="AH68" s="37"/>
      <c r="AI68" s="37"/>
      <c r="AJ68" s="37"/>
      <c r="AK68" s="37"/>
      <c r="AL68" s="37"/>
      <c r="AM68" s="37"/>
      <c r="AN68" s="37"/>
      <c r="AO68" s="37"/>
      <c r="AP68" s="37"/>
      <c r="AQ68" s="123"/>
      <c r="AR68" s="107"/>
    </row>
    <row r="69" spans="2:45" s="10" customFormat="1" ht="15.75" thickBot="1" x14ac:dyDescent="0.3">
      <c r="B69" s="15"/>
      <c r="C69" s="8"/>
      <c r="D69" s="9"/>
      <c r="E69" s="9"/>
      <c r="F69" s="44"/>
      <c r="G69" s="44"/>
      <c r="H69" s="42"/>
      <c r="I69" s="98"/>
      <c r="J69" s="98"/>
      <c r="K69" s="43"/>
      <c r="L69" s="44"/>
      <c r="M69" s="44"/>
      <c r="N69" s="44"/>
      <c r="O69" s="44"/>
      <c r="P69" s="44"/>
      <c r="Q69" s="44"/>
      <c r="R69" s="44"/>
      <c r="S69" s="44"/>
      <c r="T69" s="44"/>
      <c r="U69" s="124"/>
      <c r="V69" s="110"/>
      <c r="W69" s="44"/>
      <c r="X69" s="44"/>
      <c r="Y69" s="44"/>
      <c r="Z69" s="44"/>
      <c r="AA69" s="44"/>
      <c r="AB69" s="44"/>
      <c r="AC69" s="44"/>
      <c r="AD69" s="44"/>
      <c r="AE69" s="44"/>
      <c r="AF69" s="124"/>
      <c r="AG69" s="110"/>
      <c r="AH69" s="44"/>
      <c r="AI69" s="44"/>
      <c r="AJ69" s="44"/>
      <c r="AK69" s="44"/>
      <c r="AL69" s="44"/>
      <c r="AM69" s="44"/>
      <c r="AN69" s="44"/>
      <c r="AO69" s="44"/>
      <c r="AP69" s="44"/>
      <c r="AQ69" s="124"/>
      <c r="AR69" s="110"/>
      <c r="AS69" s="17"/>
    </row>
    <row r="70" spans="2:45" x14ac:dyDescent="0.25">
      <c r="B70" s="16"/>
      <c r="C70" s="5" t="s">
        <v>16</v>
      </c>
      <c r="D70" s="6"/>
      <c r="E70" s="6"/>
      <c r="F70" s="35" t="s">
        <v>1</v>
      </c>
      <c r="G70" s="35" t="s">
        <v>73</v>
      </c>
      <c r="H70" s="36">
        <v>1</v>
      </c>
      <c r="I70" s="97">
        <f t="shared" ref="I70:J72" si="10">U70+AF70+AQ70</f>
        <v>0.79921259842519687</v>
      </c>
      <c r="J70" s="97">
        <f t="shared" si="10"/>
        <v>0.83661417322834641</v>
      </c>
      <c r="K70" s="38">
        <v>508</v>
      </c>
      <c r="L70" s="21"/>
      <c r="M70" s="37"/>
      <c r="N70" s="37"/>
      <c r="O70" s="37"/>
      <c r="P70" s="37"/>
      <c r="Q70" s="37">
        <v>321</v>
      </c>
      <c r="R70" s="37">
        <v>81</v>
      </c>
      <c r="S70" s="37">
        <v>13</v>
      </c>
      <c r="T70" s="37">
        <v>3</v>
      </c>
      <c r="U70" s="117">
        <f>(Q70+R70)/K70</f>
        <v>0.79133858267716539</v>
      </c>
      <c r="V70" s="97">
        <f>(Q70+T70+R70+S70)/K70</f>
        <v>0.82283464566929132</v>
      </c>
      <c r="W70" s="37"/>
      <c r="X70" s="37"/>
      <c r="Y70" s="37"/>
      <c r="Z70" s="37"/>
      <c r="AA70" s="37"/>
      <c r="AB70" s="37">
        <v>0</v>
      </c>
      <c r="AC70" s="37">
        <v>1</v>
      </c>
      <c r="AD70" s="37">
        <v>0</v>
      </c>
      <c r="AE70" s="37">
        <v>0</v>
      </c>
      <c r="AF70" s="117">
        <f>(AB70+AC70)/K70</f>
        <v>1.968503937007874E-3</v>
      </c>
      <c r="AG70" s="97">
        <f>(AB70+AE70+AC70+AD70)/K70</f>
        <v>1.968503937007874E-3</v>
      </c>
      <c r="AH70" s="37"/>
      <c r="AI70" s="37"/>
      <c r="AJ70" s="37"/>
      <c r="AK70" s="37"/>
      <c r="AL70" s="37"/>
      <c r="AM70" s="37">
        <v>0</v>
      </c>
      <c r="AN70" s="37">
        <v>3</v>
      </c>
      <c r="AO70" s="37">
        <v>3</v>
      </c>
      <c r="AP70" s="37">
        <v>0</v>
      </c>
      <c r="AQ70" s="117">
        <f>(AM70+AN70)/K70</f>
        <v>5.905511811023622E-3</v>
      </c>
      <c r="AR70" s="97">
        <f>(AM70+AP70+AN70+AO70)/K70</f>
        <v>1.1811023622047244E-2</v>
      </c>
    </row>
    <row r="71" spans="2:45" x14ac:dyDescent="0.25">
      <c r="B71" s="16"/>
      <c r="C71" s="5"/>
      <c r="D71" s="6"/>
      <c r="E71" s="6"/>
      <c r="F71" s="35" t="s">
        <v>32</v>
      </c>
      <c r="G71" s="35" t="s">
        <v>73</v>
      </c>
      <c r="H71" s="36">
        <v>2</v>
      </c>
      <c r="I71" s="97">
        <f t="shared" si="10"/>
        <v>0.79704797047970488</v>
      </c>
      <c r="J71" s="97">
        <f t="shared" si="10"/>
        <v>0.83210332103321027</v>
      </c>
      <c r="K71" s="38">
        <v>542</v>
      </c>
      <c r="L71" s="37"/>
      <c r="M71" s="37"/>
      <c r="N71" s="37"/>
      <c r="O71" s="37"/>
      <c r="P71" s="37">
        <v>35</v>
      </c>
      <c r="Q71" s="37">
        <v>339</v>
      </c>
      <c r="R71" s="37">
        <v>42</v>
      </c>
      <c r="S71" s="37">
        <v>10</v>
      </c>
      <c r="T71" s="37">
        <v>4</v>
      </c>
      <c r="U71" s="117">
        <f>(Q71+P71+R71)/K71</f>
        <v>0.76752767527675281</v>
      </c>
      <c r="V71" s="97">
        <f>(P71+Q71+T71+R71+S71)/K71</f>
        <v>0.79335793357933582</v>
      </c>
      <c r="W71" s="37"/>
      <c r="X71" s="37"/>
      <c r="Y71" s="37"/>
      <c r="Z71" s="37"/>
      <c r="AA71" s="37">
        <v>0</v>
      </c>
      <c r="AB71" s="37">
        <v>0</v>
      </c>
      <c r="AC71" s="37">
        <v>0</v>
      </c>
      <c r="AD71" s="37">
        <v>0</v>
      </c>
      <c r="AE71" s="37">
        <v>2</v>
      </c>
      <c r="AF71" s="117">
        <f>(AB71+AA71+AC71)/K71</f>
        <v>0</v>
      </c>
      <c r="AG71" s="97">
        <f>(AA71+AB71+AE71+AC71+AD71)/K71</f>
        <v>3.6900369003690036E-3</v>
      </c>
      <c r="AH71" s="37"/>
      <c r="AI71" s="37"/>
      <c r="AJ71" s="37"/>
      <c r="AK71" s="37"/>
      <c r="AL71" s="37">
        <v>4</v>
      </c>
      <c r="AM71" s="37">
        <v>10</v>
      </c>
      <c r="AN71" s="37">
        <v>2</v>
      </c>
      <c r="AO71" s="37">
        <v>2</v>
      </c>
      <c r="AP71" s="37">
        <v>1</v>
      </c>
      <c r="AQ71" s="117">
        <f>(AM71+AL71+AN71)/K71</f>
        <v>2.9520295202952029E-2</v>
      </c>
      <c r="AR71" s="97">
        <f>(AL71+AM71+AP71+AN71+AO71)/K71</f>
        <v>3.5055350553505532E-2</v>
      </c>
    </row>
    <row r="72" spans="2:45" x14ac:dyDescent="0.25">
      <c r="B72" s="16"/>
      <c r="C72" s="5"/>
      <c r="D72" s="6"/>
      <c r="E72" s="6"/>
      <c r="F72" s="35" t="s">
        <v>2</v>
      </c>
      <c r="G72" s="35" t="s">
        <v>73</v>
      </c>
      <c r="H72" s="36">
        <v>4</v>
      </c>
      <c r="I72" s="97">
        <f t="shared" si="10"/>
        <v>0.82608695652173914</v>
      </c>
      <c r="J72" s="97">
        <f>V72+AG72+AR72</f>
        <v>0.82608695652173914</v>
      </c>
      <c r="K72" s="38">
        <v>23</v>
      </c>
      <c r="L72" s="21"/>
      <c r="M72" s="37"/>
      <c r="N72" s="37">
        <v>0</v>
      </c>
      <c r="O72" s="37">
        <v>15</v>
      </c>
      <c r="P72" s="37">
        <v>3</v>
      </c>
      <c r="Q72" s="37">
        <v>0</v>
      </c>
      <c r="R72" s="37">
        <v>0</v>
      </c>
      <c r="S72" s="37">
        <v>0</v>
      </c>
      <c r="T72" s="37">
        <v>0</v>
      </c>
      <c r="U72" s="117">
        <f>(N72+O72+P72+Q72+R72)/K72</f>
        <v>0.78260869565217395</v>
      </c>
      <c r="V72" s="97">
        <f>(O72+P72+Q72+R72+S72+N72+T72)/K72</f>
        <v>0.78260869565217395</v>
      </c>
      <c r="W72" s="37"/>
      <c r="X72" s="37"/>
      <c r="Y72" s="37">
        <v>0</v>
      </c>
      <c r="Z72" s="37">
        <v>0</v>
      </c>
      <c r="AA72" s="37">
        <v>0</v>
      </c>
      <c r="AB72" s="37">
        <v>0</v>
      </c>
      <c r="AC72" s="37">
        <v>0</v>
      </c>
      <c r="AD72" s="37">
        <v>0</v>
      </c>
      <c r="AE72" s="37">
        <v>0</v>
      </c>
      <c r="AF72" s="117">
        <f>(Y72+Z72+AA72+AB72+AC72)/K72</f>
        <v>0</v>
      </c>
      <c r="AG72" s="97">
        <f>(Z72+AA72+AB72+AC72+AD72+Y72+AE72)/K72</f>
        <v>0</v>
      </c>
      <c r="AH72" s="37"/>
      <c r="AI72" s="37"/>
      <c r="AJ72" s="37">
        <v>0</v>
      </c>
      <c r="AK72" s="37">
        <v>1</v>
      </c>
      <c r="AL72" s="37">
        <v>0</v>
      </c>
      <c r="AM72" s="37">
        <v>0</v>
      </c>
      <c r="AN72" s="37">
        <v>0</v>
      </c>
      <c r="AO72" s="37">
        <v>0</v>
      </c>
      <c r="AP72" s="37">
        <v>0</v>
      </c>
      <c r="AQ72" s="117">
        <f>(AJ72+AK72+AL72+AM72+AN72)/K72</f>
        <v>4.3478260869565216E-2</v>
      </c>
      <c r="AR72" s="97">
        <f>(AK72+AL72+AM72+AN72+AO72+AJ72+AP72)/K72</f>
        <v>4.3478260869565216E-2</v>
      </c>
    </row>
    <row r="73" spans="2:45" x14ac:dyDescent="0.25">
      <c r="B73" s="16"/>
      <c r="C73" s="5"/>
      <c r="D73" s="6"/>
      <c r="E73" s="6"/>
      <c r="F73" s="35" t="s">
        <v>4</v>
      </c>
      <c r="G73" s="35" t="s">
        <v>73</v>
      </c>
      <c r="H73" s="36">
        <v>3</v>
      </c>
      <c r="I73" s="96" t="s">
        <v>28</v>
      </c>
      <c r="J73" s="96" t="s">
        <v>28</v>
      </c>
      <c r="K73" s="39" t="s">
        <v>29</v>
      </c>
      <c r="L73" s="40"/>
      <c r="M73" s="40"/>
      <c r="N73" s="40"/>
      <c r="O73" s="40"/>
      <c r="P73" s="40"/>
      <c r="Q73" s="40"/>
      <c r="R73" s="40"/>
      <c r="S73" s="40"/>
      <c r="T73" s="40"/>
      <c r="U73" s="123"/>
      <c r="V73" s="107"/>
      <c r="W73" s="37"/>
      <c r="X73" s="37"/>
      <c r="Y73" s="37"/>
      <c r="Z73" s="37"/>
      <c r="AA73" s="37"/>
      <c r="AB73" s="37"/>
      <c r="AC73" s="37"/>
      <c r="AD73" s="37"/>
      <c r="AE73" s="37"/>
      <c r="AF73" s="123"/>
      <c r="AG73" s="107"/>
      <c r="AH73" s="37"/>
      <c r="AI73" s="37"/>
      <c r="AJ73" s="37"/>
      <c r="AK73" s="37"/>
      <c r="AL73" s="37"/>
      <c r="AM73" s="37"/>
      <c r="AN73" s="37"/>
      <c r="AO73" s="37"/>
      <c r="AP73" s="37"/>
      <c r="AQ73" s="123"/>
      <c r="AR73" s="107"/>
    </row>
    <row r="74" spans="2:45" x14ac:dyDescent="0.25">
      <c r="B74" s="16"/>
      <c r="C74" s="5"/>
      <c r="D74" s="6"/>
      <c r="E74" s="6"/>
      <c r="F74" s="35" t="s">
        <v>5</v>
      </c>
      <c r="G74" s="35" t="s">
        <v>73</v>
      </c>
      <c r="H74" s="36">
        <v>6</v>
      </c>
      <c r="I74" s="96" t="s">
        <v>28</v>
      </c>
      <c r="J74" s="96" t="s">
        <v>28</v>
      </c>
      <c r="K74" s="39" t="s">
        <v>29</v>
      </c>
      <c r="L74" s="40"/>
      <c r="M74" s="40"/>
      <c r="N74" s="40"/>
      <c r="O74" s="40"/>
      <c r="P74" s="40"/>
      <c r="Q74" s="40"/>
      <c r="R74" s="40"/>
      <c r="S74" s="40"/>
      <c r="T74" s="40"/>
      <c r="U74" s="123"/>
      <c r="V74" s="107"/>
      <c r="W74" s="37"/>
      <c r="X74" s="37"/>
      <c r="Y74" s="37"/>
      <c r="Z74" s="37"/>
      <c r="AA74" s="37"/>
      <c r="AB74" s="37"/>
      <c r="AC74" s="37"/>
      <c r="AD74" s="37"/>
      <c r="AE74" s="37"/>
      <c r="AF74" s="123"/>
      <c r="AG74" s="107"/>
      <c r="AH74" s="37"/>
      <c r="AI74" s="37"/>
      <c r="AJ74" s="37"/>
      <c r="AK74" s="37"/>
      <c r="AL74" s="37"/>
      <c r="AM74" s="37"/>
      <c r="AN74" s="37"/>
      <c r="AO74" s="37"/>
      <c r="AP74" s="37"/>
      <c r="AQ74" s="123"/>
      <c r="AR74" s="107"/>
    </row>
    <row r="75" spans="2:45" s="28" customFormat="1" ht="15.75" thickBot="1" x14ac:dyDescent="0.3">
      <c r="B75" s="27"/>
      <c r="C75" s="8"/>
      <c r="D75" s="8"/>
      <c r="E75" s="8"/>
      <c r="F75" s="44"/>
      <c r="G75" s="44"/>
      <c r="H75" s="42"/>
      <c r="I75" s="98"/>
      <c r="J75" s="98"/>
      <c r="K75" s="43"/>
      <c r="L75" s="44"/>
      <c r="M75" s="44"/>
      <c r="N75" s="44"/>
      <c r="O75" s="44"/>
      <c r="P75" s="44"/>
      <c r="Q75" s="44"/>
      <c r="R75" s="44"/>
      <c r="S75" s="44"/>
      <c r="T75" s="44"/>
      <c r="U75" s="124"/>
      <c r="V75" s="110"/>
      <c r="W75" s="44"/>
      <c r="X75" s="44"/>
      <c r="Y75" s="44"/>
      <c r="Z75" s="44"/>
      <c r="AA75" s="44"/>
      <c r="AB75" s="44"/>
      <c r="AC75" s="44"/>
      <c r="AD75" s="44"/>
      <c r="AE75" s="44"/>
      <c r="AF75" s="124"/>
      <c r="AG75" s="110"/>
      <c r="AH75" s="44"/>
      <c r="AI75" s="44"/>
      <c r="AJ75" s="44"/>
      <c r="AK75" s="44"/>
      <c r="AL75" s="44"/>
      <c r="AM75" s="44"/>
      <c r="AN75" s="44"/>
      <c r="AO75" s="44"/>
      <c r="AP75" s="44"/>
      <c r="AQ75" s="124"/>
      <c r="AR75" s="110"/>
      <c r="AS75" s="26"/>
    </row>
    <row r="76" spans="2:45" x14ac:dyDescent="0.25">
      <c r="B76" s="16"/>
      <c r="C76" s="5" t="s">
        <v>17</v>
      </c>
      <c r="D76" s="6"/>
      <c r="E76" s="6"/>
      <c r="F76" s="35" t="s">
        <v>1</v>
      </c>
      <c r="G76" s="35" t="s">
        <v>73</v>
      </c>
      <c r="H76" s="36">
        <v>1</v>
      </c>
      <c r="I76" s="97">
        <f t="shared" ref="I76:J78" si="11">U76+AF76+AQ76</f>
        <v>0.52910052910052907</v>
      </c>
      <c r="J76" s="97">
        <f t="shared" si="11"/>
        <v>0.58730158730158744</v>
      </c>
      <c r="K76" s="38">
        <v>378</v>
      </c>
      <c r="L76" s="21"/>
      <c r="M76" s="37"/>
      <c r="N76" s="37"/>
      <c r="O76" s="37"/>
      <c r="P76" s="37"/>
      <c r="Q76" s="37">
        <v>163</v>
      </c>
      <c r="R76" s="37">
        <v>35</v>
      </c>
      <c r="S76" s="37">
        <v>12</v>
      </c>
      <c r="T76" s="37">
        <v>1</v>
      </c>
      <c r="U76" s="117">
        <f>(Q76+R76)/K76</f>
        <v>0.52380952380952384</v>
      </c>
      <c r="V76" s="97">
        <f>(Q76+T76+R76+S76)/K76</f>
        <v>0.55820105820105825</v>
      </c>
      <c r="W76" s="37"/>
      <c r="X76" s="37"/>
      <c r="Y76" s="37"/>
      <c r="Z76" s="37"/>
      <c r="AA76" s="37"/>
      <c r="AB76" s="37">
        <v>0</v>
      </c>
      <c r="AC76" s="37">
        <v>2</v>
      </c>
      <c r="AD76" s="37">
        <v>2</v>
      </c>
      <c r="AE76" s="37">
        <v>1</v>
      </c>
      <c r="AF76" s="117">
        <f>(AB76+AC76)/K76</f>
        <v>5.2910052910052907E-3</v>
      </c>
      <c r="AG76" s="97">
        <f>(AB76+AE76+AC76+AD76)/K76</f>
        <v>1.3227513227513227E-2</v>
      </c>
      <c r="AH76" s="37"/>
      <c r="AI76" s="37"/>
      <c r="AJ76" s="37"/>
      <c r="AK76" s="37"/>
      <c r="AL76" s="37"/>
      <c r="AM76" s="37">
        <v>0</v>
      </c>
      <c r="AN76" s="37">
        <v>0</v>
      </c>
      <c r="AO76" s="37">
        <v>1</v>
      </c>
      <c r="AP76" s="37">
        <v>5</v>
      </c>
      <c r="AQ76" s="117">
        <f>(AM76+AN76)/K76</f>
        <v>0</v>
      </c>
      <c r="AR76" s="97">
        <f>(AM76+AP76+AN76+AO76)/K76</f>
        <v>1.5873015873015872E-2</v>
      </c>
    </row>
    <row r="77" spans="2:45" x14ac:dyDescent="0.25">
      <c r="B77" s="16"/>
      <c r="C77" s="5"/>
      <c r="D77" s="6"/>
      <c r="E77" s="6"/>
      <c r="F77" s="35" t="s">
        <v>32</v>
      </c>
      <c r="G77" s="35" t="s">
        <v>73</v>
      </c>
      <c r="H77" s="36">
        <v>2</v>
      </c>
      <c r="I77" s="97">
        <f t="shared" si="11"/>
        <v>0.51240255138199864</v>
      </c>
      <c r="J77" s="97">
        <f t="shared" si="11"/>
        <v>0.6151665485471296</v>
      </c>
      <c r="K77" s="39">
        <v>1411</v>
      </c>
      <c r="L77" s="21"/>
      <c r="M77" s="37"/>
      <c r="N77" s="37"/>
      <c r="O77" s="37"/>
      <c r="P77" s="37">
        <v>6</v>
      </c>
      <c r="Q77" s="37">
        <v>460</v>
      </c>
      <c r="R77" s="37">
        <v>202</v>
      </c>
      <c r="S77" s="37">
        <v>71</v>
      </c>
      <c r="T77" s="37">
        <v>23</v>
      </c>
      <c r="U77" s="117">
        <f>(Q77+P77+R77)/K77</f>
        <v>0.47342310418143163</v>
      </c>
      <c r="V77" s="97">
        <f>(P77+Q77+T77+R77+S77)/K77</f>
        <v>0.54004252303330968</v>
      </c>
      <c r="W77" s="37"/>
      <c r="X77" s="37"/>
      <c r="Y77" s="37"/>
      <c r="Z77" s="37"/>
      <c r="AA77" s="37">
        <v>3</v>
      </c>
      <c r="AB77" s="37">
        <v>2</v>
      </c>
      <c r="AC77" s="37">
        <v>2</v>
      </c>
      <c r="AD77" s="37">
        <v>4</v>
      </c>
      <c r="AE77" s="37">
        <v>4</v>
      </c>
      <c r="AF77" s="117">
        <f>(AB77+AA77+AC77)/K77</f>
        <v>4.961020552799433E-3</v>
      </c>
      <c r="AG77" s="97">
        <f>(AA77+AB77+AE77+AC77+AD77)/K77</f>
        <v>1.0630758327427357E-2</v>
      </c>
      <c r="AH77" s="37"/>
      <c r="AI77" s="37"/>
      <c r="AJ77" s="37"/>
      <c r="AK77" s="37"/>
      <c r="AL77" s="37">
        <v>4</v>
      </c>
      <c r="AM77" s="37">
        <v>20</v>
      </c>
      <c r="AN77" s="37">
        <v>24</v>
      </c>
      <c r="AO77" s="37">
        <v>16</v>
      </c>
      <c r="AP77" s="37">
        <v>27</v>
      </c>
      <c r="AQ77" s="117">
        <f>(AM77+AL77+AN77)/K77</f>
        <v>3.4018426647767538E-2</v>
      </c>
      <c r="AR77" s="97">
        <f>(AL77+AM77+AP77+AN77+AO77)/K77</f>
        <v>6.449326718639263E-2</v>
      </c>
    </row>
    <row r="78" spans="2:45" x14ac:dyDescent="0.25">
      <c r="B78" s="16"/>
      <c r="C78" s="5"/>
      <c r="D78" s="6"/>
      <c r="E78" s="6"/>
      <c r="F78" s="35" t="s">
        <v>2</v>
      </c>
      <c r="G78" s="35" t="s">
        <v>73</v>
      </c>
      <c r="H78" s="36">
        <v>4</v>
      </c>
      <c r="I78" s="97">
        <f t="shared" si="11"/>
        <v>0.70270270270270263</v>
      </c>
      <c r="J78" s="97">
        <f>V78+AG78+AR78</f>
        <v>0.71621621621621623</v>
      </c>
      <c r="K78" s="38">
        <v>74</v>
      </c>
      <c r="L78" s="21"/>
      <c r="M78" s="37"/>
      <c r="N78" s="37">
        <v>0</v>
      </c>
      <c r="O78" s="37">
        <v>39</v>
      </c>
      <c r="P78" s="37">
        <v>4</v>
      </c>
      <c r="Q78" s="37">
        <v>3</v>
      </c>
      <c r="R78" s="37">
        <v>1</v>
      </c>
      <c r="S78" s="37">
        <v>0</v>
      </c>
      <c r="T78" s="37">
        <v>1</v>
      </c>
      <c r="U78" s="117">
        <f>(N78+O78+P78+Q78+R78)/K78</f>
        <v>0.63513513513513509</v>
      </c>
      <c r="V78" s="97">
        <f>(O78+P78+Q78+R78+S78+N78+T78)/K78</f>
        <v>0.64864864864864868</v>
      </c>
      <c r="W78" s="37"/>
      <c r="X78" s="37"/>
      <c r="Y78" s="37">
        <v>0</v>
      </c>
      <c r="Z78" s="37">
        <v>0</v>
      </c>
      <c r="AA78" s="37">
        <v>0</v>
      </c>
      <c r="AB78" s="37">
        <v>0</v>
      </c>
      <c r="AC78" s="37">
        <v>0</v>
      </c>
      <c r="AD78" s="37">
        <v>0</v>
      </c>
      <c r="AE78" s="37">
        <v>0</v>
      </c>
      <c r="AF78" s="117">
        <f>(Y78+Z78+AA78+AB78+AC78)/K78</f>
        <v>0</v>
      </c>
      <c r="AG78" s="97">
        <f>(Z78+AA78+AB78+AC78+AD78+Y78+AE78)/K78</f>
        <v>0</v>
      </c>
      <c r="AH78" s="37"/>
      <c r="AI78" s="37"/>
      <c r="AJ78" s="37">
        <v>1</v>
      </c>
      <c r="AK78" s="37">
        <v>0</v>
      </c>
      <c r="AL78" s="37">
        <v>0</v>
      </c>
      <c r="AM78" s="37">
        <v>3</v>
      </c>
      <c r="AN78" s="37">
        <v>1</v>
      </c>
      <c r="AO78" s="37">
        <v>0</v>
      </c>
      <c r="AP78" s="37">
        <v>0</v>
      </c>
      <c r="AQ78" s="117">
        <f>(AJ78+AK78+AL78+AM78+AN78)/K78</f>
        <v>6.7567567567567571E-2</v>
      </c>
      <c r="AR78" s="97">
        <f>(AK78+AL78+AM78+AN78+AO78+AJ78+AP78)/K78</f>
        <v>6.7567567567567571E-2</v>
      </c>
    </row>
    <row r="79" spans="2:45" x14ac:dyDescent="0.25">
      <c r="B79" s="16"/>
      <c r="C79" s="5"/>
      <c r="D79" s="6"/>
      <c r="E79" s="6"/>
      <c r="F79" s="35" t="s">
        <v>4</v>
      </c>
      <c r="G79" s="35" t="s">
        <v>73</v>
      </c>
      <c r="H79" s="36">
        <v>3</v>
      </c>
      <c r="I79" s="96" t="s">
        <v>28</v>
      </c>
      <c r="J79" s="96" t="s">
        <v>28</v>
      </c>
      <c r="K79" s="39" t="s">
        <v>29</v>
      </c>
      <c r="L79" s="40"/>
      <c r="M79" s="40"/>
      <c r="N79" s="40"/>
      <c r="O79" s="40"/>
      <c r="P79" s="40"/>
      <c r="Q79" s="40"/>
      <c r="R79" s="40"/>
      <c r="S79" s="40"/>
      <c r="T79" s="40"/>
      <c r="U79" s="123"/>
      <c r="V79" s="107"/>
      <c r="W79" s="37"/>
      <c r="X79" s="37"/>
      <c r="Y79" s="37"/>
      <c r="Z79" s="37"/>
      <c r="AA79" s="37"/>
      <c r="AB79" s="37"/>
      <c r="AC79" s="37"/>
      <c r="AD79" s="37"/>
      <c r="AE79" s="37"/>
      <c r="AF79" s="123"/>
      <c r="AG79" s="107"/>
      <c r="AH79" s="37"/>
      <c r="AI79" s="37"/>
      <c r="AJ79" s="37"/>
      <c r="AK79" s="37"/>
      <c r="AL79" s="37"/>
      <c r="AM79" s="37"/>
      <c r="AN79" s="37"/>
      <c r="AO79" s="37"/>
      <c r="AP79" s="37"/>
      <c r="AQ79" s="123"/>
      <c r="AR79" s="107"/>
    </row>
    <row r="80" spans="2:45" x14ac:dyDescent="0.25">
      <c r="B80" s="16"/>
      <c r="C80" s="5"/>
      <c r="D80" s="6"/>
      <c r="E80" s="6"/>
      <c r="F80" s="35" t="s">
        <v>5</v>
      </c>
      <c r="G80" s="35" t="s">
        <v>73</v>
      </c>
      <c r="H80" s="36">
        <v>6</v>
      </c>
      <c r="I80" s="96" t="s">
        <v>28</v>
      </c>
      <c r="J80" s="96" t="s">
        <v>28</v>
      </c>
      <c r="K80" s="39" t="s">
        <v>29</v>
      </c>
      <c r="L80" s="40"/>
      <c r="M80" s="40"/>
      <c r="N80" s="40"/>
      <c r="O80" s="40"/>
      <c r="P80" s="40"/>
      <c r="Q80" s="40"/>
      <c r="R80" s="40"/>
      <c r="S80" s="40"/>
      <c r="T80" s="40"/>
      <c r="U80" s="123"/>
      <c r="V80" s="107"/>
      <c r="W80" s="37"/>
      <c r="X80" s="37"/>
      <c r="Y80" s="37"/>
      <c r="Z80" s="37"/>
      <c r="AA80" s="37"/>
      <c r="AB80" s="37"/>
      <c r="AC80" s="37"/>
      <c r="AD80" s="37"/>
      <c r="AE80" s="37"/>
      <c r="AF80" s="123"/>
      <c r="AG80" s="107"/>
      <c r="AH80" s="37"/>
      <c r="AI80" s="37"/>
      <c r="AJ80" s="37"/>
      <c r="AK80" s="37"/>
      <c r="AL80" s="37"/>
      <c r="AM80" s="37"/>
      <c r="AN80" s="37"/>
      <c r="AO80" s="37"/>
      <c r="AP80" s="37"/>
      <c r="AQ80" s="123"/>
      <c r="AR80" s="107"/>
    </row>
    <row r="81" spans="2:45" s="28" customFormat="1" ht="15.75" thickBot="1" x14ac:dyDescent="0.3">
      <c r="B81" s="27"/>
      <c r="C81" s="8"/>
      <c r="D81" s="8"/>
      <c r="E81" s="8"/>
      <c r="F81" s="44"/>
      <c r="G81" s="44"/>
      <c r="H81" s="42"/>
      <c r="I81" s="98"/>
      <c r="J81" s="98"/>
      <c r="K81" s="43"/>
      <c r="L81" s="44"/>
      <c r="M81" s="44"/>
      <c r="N81" s="44"/>
      <c r="O81" s="44"/>
      <c r="P81" s="44"/>
      <c r="Q81" s="44"/>
      <c r="R81" s="44"/>
      <c r="S81" s="44"/>
      <c r="T81" s="44"/>
      <c r="U81" s="124"/>
      <c r="V81" s="110"/>
      <c r="W81" s="44"/>
      <c r="X81" s="44"/>
      <c r="Y81" s="44"/>
      <c r="Z81" s="44"/>
      <c r="AA81" s="44"/>
      <c r="AB81" s="44"/>
      <c r="AC81" s="44"/>
      <c r="AD81" s="44"/>
      <c r="AE81" s="44"/>
      <c r="AF81" s="124"/>
      <c r="AG81" s="110"/>
      <c r="AH81" s="44"/>
      <c r="AI81" s="44"/>
      <c r="AJ81" s="44"/>
      <c r="AK81" s="44"/>
      <c r="AL81" s="44"/>
      <c r="AM81" s="44"/>
      <c r="AN81" s="44"/>
      <c r="AO81" s="44"/>
      <c r="AP81" s="44"/>
      <c r="AQ81" s="124"/>
      <c r="AR81" s="110"/>
      <c r="AS81" s="26"/>
    </row>
    <row r="82" spans="2:45" x14ac:dyDescent="0.25">
      <c r="B82" s="16"/>
      <c r="C82" s="5" t="s">
        <v>18</v>
      </c>
      <c r="D82" s="6"/>
      <c r="E82" s="6"/>
      <c r="F82" s="35" t="s">
        <v>1</v>
      </c>
      <c r="G82" s="35" t="s">
        <v>73</v>
      </c>
      <c r="H82" s="36">
        <v>1</v>
      </c>
      <c r="I82" s="97">
        <f t="shared" ref="I82:J84" si="12">U82+AF82+AQ82</f>
        <v>0.5419847328244275</v>
      </c>
      <c r="J82" s="97">
        <f t="shared" si="12"/>
        <v>0.63358778625954193</v>
      </c>
      <c r="K82" s="38">
        <v>131</v>
      </c>
      <c r="L82" s="21"/>
      <c r="M82" s="37"/>
      <c r="N82" s="37"/>
      <c r="O82" s="37"/>
      <c r="P82" s="37"/>
      <c r="Q82" s="37">
        <v>46</v>
      </c>
      <c r="R82" s="37">
        <v>23</v>
      </c>
      <c r="S82" s="37">
        <v>7</v>
      </c>
      <c r="T82" s="37">
        <v>2</v>
      </c>
      <c r="U82" s="117">
        <f>(Q82+R82)/K82</f>
        <v>0.52671755725190839</v>
      </c>
      <c r="V82" s="97">
        <f>(Q82+T82+R82+S82)/K82</f>
        <v>0.59541984732824427</v>
      </c>
      <c r="W82" s="37"/>
      <c r="X82" s="37"/>
      <c r="Y82" s="37"/>
      <c r="Z82" s="37"/>
      <c r="AA82" s="37"/>
      <c r="AB82" s="37">
        <v>0</v>
      </c>
      <c r="AC82" s="37">
        <v>0</v>
      </c>
      <c r="AD82" s="37">
        <v>0</v>
      </c>
      <c r="AE82" s="37">
        <v>0</v>
      </c>
      <c r="AF82" s="117">
        <f>(AB82+AC82)/K82</f>
        <v>0</v>
      </c>
      <c r="AG82" s="97">
        <f>(AB82+AE82+AC82+AD82)/K82</f>
        <v>0</v>
      </c>
      <c r="AH82" s="37"/>
      <c r="AI82" s="37"/>
      <c r="AJ82" s="37"/>
      <c r="AK82" s="37"/>
      <c r="AL82" s="37"/>
      <c r="AM82" s="37">
        <v>0</v>
      </c>
      <c r="AN82" s="37">
        <v>2</v>
      </c>
      <c r="AO82" s="37">
        <v>1</v>
      </c>
      <c r="AP82" s="37">
        <v>2</v>
      </c>
      <c r="AQ82" s="117">
        <f>(AM82+AN82)/K82</f>
        <v>1.5267175572519083E-2</v>
      </c>
      <c r="AR82" s="97">
        <f>(AM82+AP82+AN82+AO82)/K82</f>
        <v>3.8167938931297711E-2</v>
      </c>
    </row>
    <row r="83" spans="2:45" x14ac:dyDescent="0.25">
      <c r="B83" s="16"/>
      <c r="C83" s="5"/>
      <c r="D83" s="6"/>
      <c r="E83" s="6"/>
      <c r="F83" s="35" t="s">
        <v>32</v>
      </c>
      <c r="G83" s="35" t="s">
        <v>73</v>
      </c>
      <c r="H83" s="36">
        <v>2</v>
      </c>
      <c r="I83" s="97">
        <f t="shared" si="12"/>
        <v>0.61240310077519378</v>
      </c>
      <c r="J83" s="97">
        <f t="shared" si="12"/>
        <v>0.68992248062015515</v>
      </c>
      <c r="K83" s="38">
        <v>387</v>
      </c>
      <c r="L83" s="21"/>
      <c r="M83" s="37"/>
      <c r="N83" s="37"/>
      <c r="O83" s="37"/>
      <c r="P83" s="37">
        <v>17</v>
      </c>
      <c r="Q83" s="37">
        <v>137</v>
      </c>
      <c r="R83" s="37">
        <v>69</v>
      </c>
      <c r="S83" s="37">
        <v>19</v>
      </c>
      <c r="T83" s="37">
        <v>4</v>
      </c>
      <c r="U83" s="117">
        <f>(Q83+P83+R83)/K83</f>
        <v>0.57622739018087854</v>
      </c>
      <c r="V83" s="97">
        <f>(P83+Q83+T83+R83+S83)/K83</f>
        <v>0.63565891472868219</v>
      </c>
      <c r="W83" s="37"/>
      <c r="X83" s="37"/>
      <c r="Y83" s="37"/>
      <c r="Z83" s="37"/>
      <c r="AA83" s="37">
        <v>0</v>
      </c>
      <c r="AB83" s="37">
        <v>0</v>
      </c>
      <c r="AC83" s="37">
        <v>4</v>
      </c>
      <c r="AD83" s="37">
        <v>1</v>
      </c>
      <c r="AE83" s="37">
        <v>4</v>
      </c>
      <c r="AF83" s="117">
        <f>(AB83+AA83+AC83)/K83</f>
        <v>1.0335917312661499E-2</v>
      </c>
      <c r="AG83" s="97">
        <f>(AA83+AB83+AE83+AC83+AD83)/K83</f>
        <v>2.3255813953488372E-2</v>
      </c>
      <c r="AH83" s="37"/>
      <c r="AI83" s="37"/>
      <c r="AJ83" s="37"/>
      <c r="AK83" s="37"/>
      <c r="AL83" s="37">
        <v>4</v>
      </c>
      <c r="AM83" s="37">
        <v>2</v>
      </c>
      <c r="AN83" s="37">
        <v>4</v>
      </c>
      <c r="AO83" s="37">
        <v>2</v>
      </c>
      <c r="AP83" s="37">
        <v>0</v>
      </c>
      <c r="AQ83" s="117">
        <f>(AM83+AL83+AN83)/K83</f>
        <v>2.5839793281653745E-2</v>
      </c>
      <c r="AR83" s="97">
        <f>(AL83+AM83+AP83+AN83+AO83)/K83</f>
        <v>3.1007751937984496E-2</v>
      </c>
    </row>
    <row r="84" spans="2:45" x14ac:dyDescent="0.25">
      <c r="B84" s="16"/>
      <c r="C84" s="5"/>
      <c r="D84" s="6"/>
      <c r="E84" s="6"/>
      <c r="F84" s="35" t="s">
        <v>2</v>
      </c>
      <c r="G84" s="35" t="s">
        <v>73</v>
      </c>
      <c r="H84" s="36">
        <v>4</v>
      </c>
      <c r="I84" s="97">
        <f t="shared" si="12"/>
        <v>0.42857142857142855</v>
      </c>
      <c r="J84" s="97">
        <f>V84+AG84+AR84</f>
        <v>0.46031746031746029</v>
      </c>
      <c r="K84" s="38">
        <v>63</v>
      </c>
      <c r="L84" s="21"/>
      <c r="M84" s="37"/>
      <c r="N84" s="37">
        <v>0</v>
      </c>
      <c r="O84" s="37">
        <v>1</v>
      </c>
      <c r="P84" s="37">
        <v>1</v>
      </c>
      <c r="Q84" s="37">
        <v>9</v>
      </c>
      <c r="R84" s="37">
        <v>1</v>
      </c>
      <c r="S84" s="37">
        <v>1</v>
      </c>
      <c r="T84" s="37">
        <v>0</v>
      </c>
      <c r="U84" s="117">
        <f>(N84+O84+P84+Q84+R84)/K84</f>
        <v>0.19047619047619047</v>
      </c>
      <c r="V84" s="97">
        <f>(O84+P84+Q84+R84+S84+N84+T84)/K84</f>
        <v>0.20634920634920634</v>
      </c>
      <c r="W84" s="37"/>
      <c r="X84" s="37"/>
      <c r="Y84" s="37">
        <v>0</v>
      </c>
      <c r="Z84" s="37">
        <v>0</v>
      </c>
      <c r="AA84" s="37">
        <v>0</v>
      </c>
      <c r="AB84" s="37">
        <v>0</v>
      </c>
      <c r="AC84" s="37">
        <v>0</v>
      </c>
      <c r="AD84" s="37">
        <v>0</v>
      </c>
      <c r="AE84" s="37">
        <v>0</v>
      </c>
      <c r="AF84" s="117">
        <f>(Y84+Z84+AA84+AB84+AC84)/K84</f>
        <v>0</v>
      </c>
      <c r="AG84" s="97">
        <f>(Z84+AA84+AB84+AC84+AD84+Y84+AE84)/K84</f>
        <v>0</v>
      </c>
      <c r="AH84" s="37"/>
      <c r="AI84" s="37"/>
      <c r="AJ84" s="37">
        <v>0</v>
      </c>
      <c r="AK84" s="37">
        <v>0</v>
      </c>
      <c r="AL84" s="37">
        <v>10</v>
      </c>
      <c r="AM84" s="37">
        <v>5</v>
      </c>
      <c r="AN84" s="37">
        <v>0</v>
      </c>
      <c r="AO84" s="37">
        <v>0</v>
      </c>
      <c r="AP84" s="37">
        <v>1</v>
      </c>
      <c r="AQ84" s="117">
        <f>(AJ84+AK84+AL84+AM84+AN84)/K84</f>
        <v>0.23809523809523808</v>
      </c>
      <c r="AR84" s="97">
        <f>(AK84+AL84+AM84+AN84+AO84+AJ84+AP84)/K84</f>
        <v>0.25396825396825395</v>
      </c>
    </row>
    <row r="85" spans="2:45" x14ac:dyDescent="0.25">
      <c r="B85" s="16"/>
      <c r="C85" s="5"/>
      <c r="D85" s="6"/>
      <c r="E85" s="6"/>
      <c r="F85" s="35" t="s">
        <v>4</v>
      </c>
      <c r="G85" s="35" t="s">
        <v>73</v>
      </c>
      <c r="H85" s="36">
        <v>3</v>
      </c>
      <c r="I85" s="96" t="s">
        <v>28</v>
      </c>
      <c r="J85" s="96" t="s">
        <v>28</v>
      </c>
      <c r="K85" s="39" t="s">
        <v>29</v>
      </c>
      <c r="L85" s="40"/>
      <c r="M85" s="40"/>
      <c r="N85" s="40"/>
      <c r="O85" s="40"/>
      <c r="P85" s="40"/>
      <c r="Q85" s="40"/>
      <c r="R85" s="40"/>
      <c r="S85" s="40"/>
      <c r="T85" s="40"/>
      <c r="U85" s="123"/>
      <c r="V85" s="107"/>
      <c r="W85" s="37"/>
      <c r="X85" s="37"/>
      <c r="Y85" s="37"/>
      <c r="Z85" s="37"/>
      <c r="AA85" s="37"/>
      <c r="AB85" s="37"/>
      <c r="AC85" s="37"/>
      <c r="AD85" s="37"/>
      <c r="AE85" s="37"/>
      <c r="AF85" s="123"/>
      <c r="AG85" s="107"/>
      <c r="AH85" s="37"/>
      <c r="AI85" s="37"/>
      <c r="AJ85" s="37"/>
      <c r="AK85" s="37"/>
      <c r="AL85" s="37"/>
      <c r="AM85" s="37"/>
      <c r="AN85" s="37"/>
      <c r="AO85" s="37"/>
      <c r="AP85" s="37"/>
      <c r="AQ85" s="123"/>
      <c r="AR85" s="107"/>
    </row>
    <row r="86" spans="2:45" x14ac:dyDescent="0.25">
      <c r="B86" s="16"/>
      <c r="C86" s="5"/>
      <c r="D86" s="6"/>
      <c r="E86" s="6"/>
      <c r="F86" s="35" t="s">
        <v>5</v>
      </c>
      <c r="G86" s="35" t="s">
        <v>73</v>
      </c>
      <c r="H86" s="36">
        <v>6</v>
      </c>
      <c r="I86" s="96" t="s">
        <v>28</v>
      </c>
      <c r="J86" s="96" t="s">
        <v>28</v>
      </c>
      <c r="K86" s="39" t="s">
        <v>29</v>
      </c>
      <c r="L86" s="40"/>
      <c r="M86" s="40"/>
      <c r="N86" s="40"/>
      <c r="O86" s="40"/>
      <c r="P86" s="40"/>
      <c r="Q86" s="40"/>
      <c r="R86" s="40"/>
      <c r="S86" s="40"/>
      <c r="T86" s="40"/>
      <c r="U86" s="123"/>
      <c r="V86" s="107"/>
      <c r="W86" s="37"/>
      <c r="X86" s="37"/>
      <c r="Y86" s="37"/>
      <c r="Z86" s="37"/>
      <c r="AA86" s="37"/>
      <c r="AB86" s="37"/>
      <c r="AC86" s="37"/>
      <c r="AD86" s="37"/>
      <c r="AE86" s="37"/>
      <c r="AF86" s="123"/>
      <c r="AG86" s="107"/>
      <c r="AH86" s="37"/>
      <c r="AI86" s="37"/>
      <c r="AJ86" s="37"/>
      <c r="AK86" s="37"/>
      <c r="AL86" s="37"/>
      <c r="AM86" s="37"/>
      <c r="AN86" s="37"/>
      <c r="AO86" s="37"/>
      <c r="AP86" s="37"/>
      <c r="AQ86" s="123"/>
      <c r="AR86" s="107"/>
    </row>
    <row r="87" spans="2:45" s="28" customFormat="1" ht="15.75" thickBot="1" x14ac:dyDescent="0.3">
      <c r="B87" s="27"/>
      <c r="C87" s="8"/>
      <c r="D87" s="8"/>
      <c r="E87" s="8"/>
      <c r="F87" s="44"/>
      <c r="G87" s="44"/>
      <c r="H87" s="42"/>
      <c r="I87" s="98"/>
      <c r="J87" s="98"/>
      <c r="K87" s="43"/>
      <c r="L87" s="44"/>
      <c r="M87" s="44"/>
      <c r="N87" s="44"/>
      <c r="O87" s="44"/>
      <c r="P87" s="44"/>
      <c r="Q87" s="44"/>
      <c r="R87" s="44"/>
      <c r="S87" s="44"/>
      <c r="T87" s="44"/>
      <c r="U87" s="124"/>
      <c r="V87" s="110"/>
      <c r="W87" s="44"/>
      <c r="X87" s="44"/>
      <c r="Y87" s="44"/>
      <c r="Z87" s="44"/>
      <c r="AA87" s="44"/>
      <c r="AB87" s="44"/>
      <c r="AC87" s="44"/>
      <c r="AD87" s="44"/>
      <c r="AE87" s="44"/>
      <c r="AF87" s="124"/>
      <c r="AG87" s="110"/>
      <c r="AH87" s="44"/>
      <c r="AI87" s="44"/>
      <c r="AJ87" s="44"/>
      <c r="AK87" s="44"/>
      <c r="AL87" s="44"/>
      <c r="AM87" s="44"/>
      <c r="AN87" s="44"/>
      <c r="AO87" s="44"/>
      <c r="AP87" s="44"/>
      <c r="AQ87" s="124"/>
      <c r="AR87" s="110"/>
      <c r="AS87" s="26"/>
    </row>
    <row r="88" spans="2:45" x14ac:dyDescent="0.25">
      <c r="B88" s="16"/>
      <c r="C88" s="5" t="s">
        <v>19</v>
      </c>
      <c r="D88" s="6"/>
      <c r="E88" s="6"/>
      <c r="F88" s="35" t="s">
        <v>1</v>
      </c>
      <c r="G88" s="35" t="s">
        <v>73</v>
      </c>
      <c r="H88" s="36">
        <v>1</v>
      </c>
      <c r="I88" s="97">
        <f t="shared" ref="I88:J90" si="13">U88+AF88+AQ88</f>
        <v>0.64516129032258063</v>
      </c>
      <c r="J88" s="97">
        <f t="shared" si="13"/>
        <v>0.74193548387096775</v>
      </c>
      <c r="K88" s="38">
        <v>62</v>
      </c>
      <c r="L88" s="21"/>
      <c r="M88" s="37"/>
      <c r="N88" s="37"/>
      <c r="O88" s="37"/>
      <c r="P88" s="37"/>
      <c r="Q88" s="37">
        <v>10</v>
      </c>
      <c r="R88" s="37">
        <v>30</v>
      </c>
      <c r="S88" s="37">
        <v>1</v>
      </c>
      <c r="T88" s="37">
        <v>1</v>
      </c>
      <c r="U88" s="117">
        <f>(Q88+R88)/K88</f>
        <v>0.64516129032258063</v>
      </c>
      <c r="V88" s="97">
        <f>(Q88+T88+R88+S88)/K88</f>
        <v>0.67741935483870963</v>
      </c>
      <c r="W88" s="37"/>
      <c r="X88" s="37"/>
      <c r="Y88" s="37"/>
      <c r="Z88" s="37"/>
      <c r="AA88" s="37"/>
      <c r="AB88" s="37">
        <v>0</v>
      </c>
      <c r="AC88" s="37">
        <v>0</v>
      </c>
      <c r="AD88" s="37">
        <v>0</v>
      </c>
      <c r="AE88" s="37">
        <v>0</v>
      </c>
      <c r="AF88" s="117">
        <f>(AB88+AC88)/K88</f>
        <v>0</v>
      </c>
      <c r="AG88" s="97">
        <f>(AB88+AE88+AC88+AD88)/K88</f>
        <v>0</v>
      </c>
      <c r="AH88" s="37"/>
      <c r="AI88" s="37"/>
      <c r="AJ88" s="37"/>
      <c r="AK88" s="37"/>
      <c r="AL88" s="37"/>
      <c r="AM88" s="37">
        <v>0</v>
      </c>
      <c r="AN88" s="37">
        <v>0</v>
      </c>
      <c r="AO88" s="37">
        <v>4</v>
      </c>
      <c r="AP88" s="37">
        <v>0</v>
      </c>
      <c r="AQ88" s="117">
        <f>(AM88+AN88)/K88</f>
        <v>0</v>
      </c>
      <c r="AR88" s="97">
        <f>(AM88+AP88+AN88+AO88)/K88</f>
        <v>6.4516129032258063E-2</v>
      </c>
    </row>
    <row r="89" spans="2:45" x14ac:dyDescent="0.25">
      <c r="B89" s="16"/>
      <c r="C89" s="5"/>
      <c r="D89" s="6"/>
      <c r="E89" s="6"/>
      <c r="F89" s="35" t="s">
        <v>32</v>
      </c>
      <c r="G89" s="35" t="s">
        <v>73</v>
      </c>
      <c r="H89" s="36">
        <v>2</v>
      </c>
      <c r="I89" s="97">
        <f t="shared" si="13"/>
        <v>0.58965517241379317</v>
      </c>
      <c r="J89" s="97">
        <f t="shared" si="13"/>
        <v>0.71034482758620698</v>
      </c>
      <c r="K89" s="38">
        <v>290</v>
      </c>
      <c r="L89" s="21"/>
      <c r="M89" s="37"/>
      <c r="N89" s="37"/>
      <c r="O89" s="37"/>
      <c r="P89" s="37">
        <v>3</v>
      </c>
      <c r="Q89" s="37">
        <v>81</v>
      </c>
      <c r="R89" s="37">
        <v>83</v>
      </c>
      <c r="S89" s="37">
        <v>23</v>
      </c>
      <c r="T89" s="37">
        <v>7</v>
      </c>
      <c r="U89" s="117">
        <f>(Q89+P89+R89)/K89</f>
        <v>0.57586206896551728</v>
      </c>
      <c r="V89" s="97">
        <f>(P89+Q89+T89+R89+S89)/K89</f>
        <v>0.67931034482758623</v>
      </c>
      <c r="W89" s="37"/>
      <c r="X89" s="37"/>
      <c r="Y89" s="37"/>
      <c r="Z89" s="37"/>
      <c r="AA89" s="37">
        <v>0</v>
      </c>
      <c r="AB89" s="37">
        <v>0</v>
      </c>
      <c r="AC89" s="37">
        <v>1</v>
      </c>
      <c r="AD89" s="37">
        <v>0</v>
      </c>
      <c r="AE89" s="37">
        <v>0</v>
      </c>
      <c r="AF89" s="117">
        <f>(AB89+AA89+AC89)/K89</f>
        <v>3.4482758620689655E-3</v>
      </c>
      <c r="AG89" s="97">
        <f>(AA89+AB89+AE89+AC89+AD89)/K89</f>
        <v>3.4482758620689655E-3</v>
      </c>
      <c r="AH89" s="37"/>
      <c r="AI89" s="37"/>
      <c r="AJ89" s="37"/>
      <c r="AK89" s="37"/>
      <c r="AL89" s="37">
        <v>1</v>
      </c>
      <c r="AM89" s="37">
        <v>2</v>
      </c>
      <c r="AN89" s="37">
        <v>0</v>
      </c>
      <c r="AO89" s="37">
        <v>2</v>
      </c>
      <c r="AP89" s="37">
        <v>3</v>
      </c>
      <c r="AQ89" s="117">
        <f>(AM89+AL89+AN89)/K89</f>
        <v>1.0344827586206896E-2</v>
      </c>
      <c r="AR89" s="97">
        <f>(AL89+AM89+AP89+AN89+AO89)/K89</f>
        <v>2.7586206896551724E-2</v>
      </c>
    </row>
    <row r="90" spans="2:45" x14ac:dyDescent="0.25">
      <c r="B90" s="16"/>
      <c r="C90" s="5"/>
      <c r="D90" s="6"/>
      <c r="E90" s="6"/>
      <c r="F90" s="35" t="s">
        <v>2</v>
      </c>
      <c r="G90" s="35" t="s">
        <v>73</v>
      </c>
      <c r="H90" s="36">
        <v>4</v>
      </c>
      <c r="I90" s="97">
        <f t="shared" si="13"/>
        <v>0.61299709020368576</v>
      </c>
      <c r="J90" s="97">
        <f>V90+AG90+AR90</f>
        <v>0.76818622696411243</v>
      </c>
      <c r="K90" s="39">
        <v>2062</v>
      </c>
      <c r="L90" s="21"/>
      <c r="M90" s="37"/>
      <c r="N90" s="37">
        <v>11</v>
      </c>
      <c r="O90" s="37">
        <v>67</v>
      </c>
      <c r="P90" s="37">
        <v>145</v>
      </c>
      <c r="Q90" s="37">
        <v>413</v>
      </c>
      <c r="R90" s="37">
        <v>453</v>
      </c>
      <c r="S90" s="37">
        <v>174</v>
      </c>
      <c r="T90" s="37">
        <v>62</v>
      </c>
      <c r="U90" s="117">
        <f>(N90+O90+P90+Q90+R90)/K90</f>
        <v>0.52812803103782735</v>
      </c>
      <c r="V90" s="97">
        <f>(O90+P90+Q90+R90+S90+N90+T90)/K90</f>
        <v>0.64258001939864207</v>
      </c>
      <c r="W90" s="37"/>
      <c r="X90" s="37"/>
      <c r="Y90" s="37">
        <v>0</v>
      </c>
      <c r="Z90" s="37">
        <v>0</v>
      </c>
      <c r="AA90" s="37">
        <v>2</v>
      </c>
      <c r="AB90" s="37">
        <v>12</v>
      </c>
      <c r="AC90" s="37">
        <v>38</v>
      </c>
      <c r="AD90" s="37">
        <v>35</v>
      </c>
      <c r="AE90" s="37">
        <v>13</v>
      </c>
      <c r="AF90" s="117">
        <f>(Y90+Z90+AA90+AB90+AC90)/K90</f>
        <v>2.5218234723569349E-2</v>
      </c>
      <c r="AG90" s="97">
        <f>(Z90+AA90+AB90+AC90+AD90+Y90+AE90)/K90</f>
        <v>4.8496605237633363E-2</v>
      </c>
      <c r="AH90" s="37"/>
      <c r="AI90" s="37"/>
      <c r="AJ90" s="37">
        <v>3</v>
      </c>
      <c r="AK90" s="37">
        <v>4</v>
      </c>
      <c r="AL90" s="37">
        <v>25</v>
      </c>
      <c r="AM90" s="37">
        <v>47</v>
      </c>
      <c r="AN90" s="37">
        <v>44</v>
      </c>
      <c r="AO90" s="37">
        <v>25</v>
      </c>
      <c r="AP90" s="37">
        <v>11</v>
      </c>
      <c r="AQ90" s="117">
        <f>(AJ90+AK90+AL90+AM90+AN90)/K90</f>
        <v>5.9650824442289037E-2</v>
      </c>
      <c r="AR90" s="97">
        <f>(AK90+AL90+AM90+AN90+AO90+AJ90+AP90)/K90</f>
        <v>7.7109602327837048E-2</v>
      </c>
    </row>
    <row r="91" spans="2:45" x14ac:dyDescent="0.25">
      <c r="B91" s="16"/>
      <c r="C91" s="5"/>
      <c r="D91" s="6"/>
      <c r="E91" s="6"/>
      <c r="F91" s="35" t="s">
        <v>4</v>
      </c>
      <c r="G91" s="35" t="s">
        <v>73</v>
      </c>
      <c r="H91" s="36">
        <v>3</v>
      </c>
      <c r="I91" s="96" t="s">
        <v>28</v>
      </c>
      <c r="J91" s="96" t="s">
        <v>28</v>
      </c>
      <c r="K91" s="39" t="s">
        <v>29</v>
      </c>
      <c r="L91" s="40"/>
      <c r="M91" s="40"/>
      <c r="N91" s="40"/>
      <c r="O91" s="40"/>
      <c r="P91" s="40"/>
      <c r="Q91" s="40"/>
      <c r="R91" s="40"/>
      <c r="S91" s="40"/>
      <c r="T91" s="40"/>
      <c r="U91" s="123"/>
      <c r="V91" s="107"/>
      <c r="W91" s="37"/>
      <c r="X91" s="37"/>
      <c r="Y91" s="37"/>
      <c r="Z91" s="37"/>
      <c r="AA91" s="37"/>
      <c r="AB91" s="37"/>
      <c r="AC91" s="37"/>
      <c r="AD91" s="37"/>
      <c r="AE91" s="37"/>
      <c r="AF91" s="123"/>
      <c r="AG91" s="107"/>
      <c r="AH91" s="37"/>
      <c r="AI91" s="37"/>
      <c r="AJ91" s="37"/>
      <c r="AK91" s="37"/>
      <c r="AL91" s="37"/>
      <c r="AM91" s="37"/>
      <c r="AN91" s="37"/>
      <c r="AO91" s="37"/>
      <c r="AP91" s="37"/>
      <c r="AQ91" s="123"/>
      <c r="AR91" s="107"/>
    </row>
    <row r="92" spans="2:45" x14ac:dyDescent="0.25">
      <c r="B92" s="16"/>
      <c r="C92" s="5"/>
      <c r="D92" s="6"/>
      <c r="E92" s="6"/>
      <c r="F92" s="35" t="s">
        <v>5</v>
      </c>
      <c r="G92" s="35" t="s">
        <v>73</v>
      </c>
      <c r="H92" s="36">
        <v>6</v>
      </c>
      <c r="I92" s="96" t="s">
        <v>28</v>
      </c>
      <c r="J92" s="96" t="s">
        <v>28</v>
      </c>
      <c r="K92" s="39" t="s">
        <v>29</v>
      </c>
      <c r="L92" s="40"/>
      <c r="M92" s="40"/>
      <c r="N92" s="40"/>
      <c r="O92" s="40"/>
      <c r="P92" s="40"/>
      <c r="Q92" s="40"/>
      <c r="R92" s="40"/>
      <c r="S92" s="40"/>
      <c r="T92" s="40"/>
      <c r="U92" s="123"/>
      <c r="V92" s="107"/>
      <c r="W92" s="37"/>
      <c r="X92" s="37"/>
      <c r="Y92" s="37"/>
      <c r="Z92" s="37"/>
      <c r="AA92" s="37"/>
      <c r="AB92" s="37"/>
      <c r="AC92" s="37"/>
      <c r="AD92" s="37"/>
      <c r="AE92" s="37"/>
      <c r="AF92" s="123"/>
      <c r="AG92" s="107"/>
      <c r="AH92" s="37"/>
      <c r="AI92" s="37"/>
      <c r="AJ92" s="37"/>
      <c r="AK92" s="37"/>
      <c r="AL92" s="37"/>
      <c r="AM92" s="37"/>
      <c r="AN92" s="37"/>
      <c r="AO92" s="37"/>
      <c r="AP92" s="37"/>
      <c r="AQ92" s="123"/>
      <c r="AR92" s="107"/>
    </row>
    <row r="93" spans="2:45" s="28" customFormat="1" ht="15.75" thickBot="1" x14ac:dyDescent="0.3">
      <c r="B93" s="27"/>
      <c r="C93" s="8"/>
      <c r="D93" s="8"/>
      <c r="E93" s="8"/>
      <c r="F93" s="44"/>
      <c r="G93" s="44"/>
      <c r="H93" s="42"/>
      <c r="I93" s="98"/>
      <c r="J93" s="98"/>
      <c r="K93" s="45"/>
      <c r="L93" s="44"/>
      <c r="M93" s="44"/>
      <c r="N93" s="44"/>
      <c r="O93" s="44"/>
      <c r="P93" s="44"/>
      <c r="Q93" s="44"/>
      <c r="R93" s="44"/>
      <c r="S93" s="44"/>
      <c r="T93" s="44"/>
      <c r="U93" s="124"/>
      <c r="V93" s="110"/>
      <c r="W93" s="44"/>
      <c r="X93" s="44"/>
      <c r="Y93" s="44"/>
      <c r="Z93" s="44"/>
      <c r="AA93" s="44"/>
      <c r="AB93" s="44"/>
      <c r="AC93" s="44"/>
      <c r="AD93" s="44"/>
      <c r="AE93" s="44"/>
      <c r="AF93" s="124"/>
      <c r="AG93" s="110"/>
      <c r="AH93" s="44"/>
      <c r="AI93" s="44"/>
      <c r="AJ93" s="44"/>
      <c r="AK93" s="44"/>
      <c r="AL93" s="44"/>
      <c r="AM93" s="44"/>
      <c r="AN93" s="44"/>
      <c r="AO93" s="44"/>
      <c r="AP93" s="44"/>
      <c r="AQ93" s="124"/>
      <c r="AR93" s="110"/>
      <c r="AS93" s="26"/>
    </row>
    <row r="94" spans="2:45" x14ac:dyDescent="0.25">
      <c r="B94" s="16"/>
      <c r="C94" s="5" t="s">
        <v>20</v>
      </c>
      <c r="D94" s="6"/>
      <c r="E94" s="6"/>
      <c r="F94" s="35" t="s">
        <v>1</v>
      </c>
      <c r="G94" s="35" t="s">
        <v>73</v>
      </c>
      <c r="H94" s="36">
        <v>1</v>
      </c>
      <c r="I94" s="97">
        <f t="shared" ref="I94:J95" si="14">U94+AF94+AQ94</f>
        <v>0.72</v>
      </c>
      <c r="J94" s="97">
        <f t="shared" si="14"/>
        <v>0.77073170731707319</v>
      </c>
      <c r="K94" s="39">
        <v>1025</v>
      </c>
      <c r="L94" s="21"/>
      <c r="M94" s="37"/>
      <c r="N94" s="37"/>
      <c r="O94" s="37"/>
      <c r="P94" s="37"/>
      <c r="Q94" s="37">
        <v>537</v>
      </c>
      <c r="R94" s="37">
        <v>197</v>
      </c>
      <c r="S94" s="37">
        <v>37</v>
      </c>
      <c r="T94" s="37">
        <v>1</v>
      </c>
      <c r="U94" s="117">
        <f>(Q94+R94)/K94</f>
        <v>0.71609756097560973</v>
      </c>
      <c r="V94" s="97">
        <f>(Q94+T94+R94+S94)/K94</f>
        <v>0.75317073170731708</v>
      </c>
      <c r="W94" s="37"/>
      <c r="X94" s="37"/>
      <c r="Y94" s="37"/>
      <c r="Z94" s="37"/>
      <c r="AA94" s="37"/>
      <c r="AB94" s="37">
        <v>0</v>
      </c>
      <c r="AC94" s="37">
        <v>1</v>
      </c>
      <c r="AD94" s="37">
        <v>1</v>
      </c>
      <c r="AE94" s="37">
        <v>3</v>
      </c>
      <c r="AF94" s="117">
        <f>(AB94+AC94)/K94</f>
        <v>9.7560975609756097E-4</v>
      </c>
      <c r="AG94" s="97">
        <f>(AB94+AE94+AC94+AD94)/K94</f>
        <v>4.8780487804878049E-3</v>
      </c>
      <c r="AH94" s="37"/>
      <c r="AI94" s="37"/>
      <c r="AJ94" s="37"/>
      <c r="AK94" s="37"/>
      <c r="AL94" s="37"/>
      <c r="AM94" s="37">
        <v>1</v>
      </c>
      <c r="AN94" s="37">
        <v>2</v>
      </c>
      <c r="AO94" s="37">
        <v>2</v>
      </c>
      <c r="AP94" s="37">
        <v>8</v>
      </c>
      <c r="AQ94" s="117">
        <f>(AM94+AN94)/K94</f>
        <v>2.9268292682926829E-3</v>
      </c>
      <c r="AR94" s="97">
        <f>(AM94+AP94+AN94+AO94)/K94</f>
        <v>1.2682926829268294E-2</v>
      </c>
    </row>
    <row r="95" spans="2:45" x14ac:dyDescent="0.25">
      <c r="B95" s="16"/>
      <c r="C95" s="5"/>
      <c r="D95" s="6"/>
      <c r="E95" s="6"/>
      <c r="F95" s="35" t="s">
        <v>32</v>
      </c>
      <c r="G95" s="35" t="s">
        <v>73</v>
      </c>
      <c r="H95" s="36">
        <v>2</v>
      </c>
      <c r="I95" s="97">
        <f t="shared" si="14"/>
        <v>0.51502732240437166</v>
      </c>
      <c r="J95" s="97">
        <f t="shared" si="14"/>
        <v>0.57240437158469948</v>
      </c>
      <c r="K95" s="38">
        <v>732</v>
      </c>
      <c r="L95" s="21"/>
      <c r="M95" s="37"/>
      <c r="N95" s="37"/>
      <c r="O95" s="37"/>
      <c r="P95" s="37">
        <v>8</v>
      </c>
      <c r="Q95" s="37">
        <v>238</v>
      </c>
      <c r="R95" s="37">
        <v>61</v>
      </c>
      <c r="S95" s="37">
        <v>16</v>
      </c>
      <c r="T95" s="37">
        <v>8</v>
      </c>
      <c r="U95" s="117">
        <f>(Q95+P95+R95)/K95</f>
        <v>0.41939890710382516</v>
      </c>
      <c r="V95" s="97">
        <f>(P95+Q95+T95+R95+S95)/K95</f>
        <v>0.45218579234972678</v>
      </c>
      <c r="W95" s="37"/>
      <c r="X95" s="37"/>
      <c r="Y95" s="37"/>
      <c r="Z95" s="37"/>
      <c r="AA95" s="37">
        <v>2</v>
      </c>
      <c r="AB95" s="37">
        <v>55</v>
      </c>
      <c r="AC95" s="37">
        <v>5</v>
      </c>
      <c r="AD95" s="37">
        <v>6</v>
      </c>
      <c r="AE95" s="37">
        <v>3</v>
      </c>
      <c r="AF95" s="117">
        <f>(AB95+AA95+AC95)/K95</f>
        <v>8.4699453551912565E-2</v>
      </c>
      <c r="AG95" s="97">
        <f>(AA95+AB95+AE95+AC95+AD95)/K95</f>
        <v>9.699453551912568E-2</v>
      </c>
      <c r="AH95" s="37"/>
      <c r="AI95" s="37"/>
      <c r="AJ95" s="37"/>
      <c r="AK95" s="37"/>
      <c r="AL95" s="37">
        <v>2</v>
      </c>
      <c r="AM95" s="37">
        <v>3</v>
      </c>
      <c r="AN95" s="37">
        <v>3</v>
      </c>
      <c r="AO95" s="37">
        <v>4</v>
      </c>
      <c r="AP95" s="37">
        <v>5</v>
      </c>
      <c r="AQ95" s="117">
        <f>(AM95+AL95+AN95)/K95</f>
        <v>1.092896174863388E-2</v>
      </c>
      <c r="AR95" s="97">
        <f>(AL95+AM95+AP95+AN95+AO95)/K95</f>
        <v>2.3224043715846996E-2</v>
      </c>
    </row>
    <row r="96" spans="2:45" x14ac:dyDescent="0.25">
      <c r="B96" s="16"/>
      <c r="C96" s="5"/>
      <c r="D96" s="6"/>
      <c r="E96" s="6"/>
      <c r="F96" s="35" t="s">
        <v>2</v>
      </c>
      <c r="G96" s="35" t="s">
        <v>73</v>
      </c>
      <c r="H96" s="36">
        <v>4</v>
      </c>
      <c r="I96" s="96" t="s">
        <v>28</v>
      </c>
      <c r="J96" s="96" t="s">
        <v>28</v>
      </c>
      <c r="K96" s="39" t="s">
        <v>29</v>
      </c>
      <c r="L96" s="40"/>
      <c r="M96" s="40"/>
      <c r="N96" s="40"/>
      <c r="O96" s="40"/>
      <c r="P96" s="40"/>
      <c r="Q96" s="40"/>
      <c r="R96" s="40"/>
      <c r="S96" s="40"/>
      <c r="T96" s="40"/>
      <c r="U96" s="123"/>
      <c r="V96" s="107"/>
      <c r="W96" s="37"/>
      <c r="X96" s="37"/>
      <c r="Y96" s="37"/>
      <c r="Z96" s="37"/>
      <c r="AA96" s="37"/>
      <c r="AB96" s="37"/>
      <c r="AC96" s="37"/>
      <c r="AD96" s="37"/>
      <c r="AE96" s="37"/>
      <c r="AF96" s="123"/>
      <c r="AG96" s="107"/>
      <c r="AH96" s="37"/>
      <c r="AI96" s="37"/>
      <c r="AJ96" s="37"/>
      <c r="AK96" s="37"/>
      <c r="AL96" s="37"/>
      <c r="AM96" s="37"/>
      <c r="AN96" s="37"/>
      <c r="AO96" s="37"/>
      <c r="AP96" s="37"/>
      <c r="AQ96" s="123"/>
      <c r="AR96" s="107"/>
    </row>
    <row r="97" spans="2:45" x14ac:dyDescent="0.25">
      <c r="B97" s="16"/>
      <c r="C97" s="5"/>
      <c r="D97" s="6"/>
      <c r="E97" s="6"/>
      <c r="F97" s="35" t="s">
        <v>4</v>
      </c>
      <c r="G97" s="35" t="s">
        <v>73</v>
      </c>
      <c r="H97" s="36">
        <v>3</v>
      </c>
      <c r="I97" s="96" t="s">
        <v>28</v>
      </c>
      <c r="J97" s="96" t="s">
        <v>28</v>
      </c>
      <c r="K97" s="39" t="s">
        <v>29</v>
      </c>
      <c r="L97" s="40"/>
      <c r="M97" s="40"/>
      <c r="N97" s="40"/>
      <c r="O97" s="40"/>
      <c r="P97" s="40"/>
      <c r="Q97" s="40"/>
      <c r="R97" s="40"/>
      <c r="S97" s="40"/>
      <c r="T97" s="40"/>
      <c r="U97" s="123"/>
      <c r="V97" s="107"/>
      <c r="W97" s="37"/>
      <c r="X97" s="37"/>
      <c r="Y97" s="37"/>
      <c r="Z97" s="37"/>
      <c r="AA97" s="37"/>
      <c r="AB97" s="37"/>
      <c r="AC97" s="37"/>
      <c r="AD97" s="37"/>
      <c r="AE97" s="37"/>
      <c r="AF97" s="123"/>
      <c r="AG97" s="107"/>
      <c r="AH97" s="37"/>
      <c r="AI97" s="37"/>
      <c r="AJ97" s="37"/>
      <c r="AK97" s="37"/>
      <c r="AL97" s="37"/>
      <c r="AM97" s="37"/>
      <c r="AN97" s="37"/>
      <c r="AO97" s="37"/>
      <c r="AP97" s="37"/>
      <c r="AQ97" s="123"/>
      <c r="AR97" s="107"/>
    </row>
    <row r="98" spans="2:45" x14ac:dyDescent="0.25">
      <c r="B98" s="16"/>
      <c r="C98" s="5"/>
      <c r="D98" s="6"/>
      <c r="E98" s="6"/>
      <c r="F98" s="35" t="s">
        <v>5</v>
      </c>
      <c r="G98" s="35" t="s">
        <v>73</v>
      </c>
      <c r="H98" s="36">
        <v>6</v>
      </c>
      <c r="I98" s="96" t="s">
        <v>28</v>
      </c>
      <c r="J98" s="96" t="s">
        <v>28</v>
      </c>
      <c r="K98" s="39" t="s">
        <v>29</v>
      </c>
      <c r="L98" s="40"/>
      <c r="M98" s="40"/>
      <c r="N98" s="40"/>
      <c r="O98" s="40"/>
      <c r="P98" s="40"/>
      <c r="Q98" s="40"/>
      <c r="R98" s="40"/>
      <c r="S98" s="40"/>
      <c r="T98" s="40"/>
      <c r="U98" s="123"/>
      <c r="V98" s="107"/>
      <c r="W98" s="37"/>
      <c r="X98" s="37"/>
      <c r="Y98" s="37"/>
      <c r="Z98" s="37"/>
      <c r="AA98" s="37"/>
      <c r="AB98" s="37"/>
      <c r="AC98" s="37"/>
      <c r="AD98" s="37"/>
      <c r="AE98" s="37"/>
      <c r="AF98" s="123"/>
      <c r="AG98" s="107"/>
      <c r="AH98" s="37"/>
      <c r="AI98" s="37"/>
      <c r="AJ98" s="37"/>
      <c r="AK98" s="37"/>
      <c r="AL98" s="37"/>
      <c r="AM98" s="37"/>
      <c r="AN98" s="37"/>
      <c r="AO98" s="37"/>
      <c r="AP98" s="37"/>
      <c r="AQ98" s="123"/>
      <c r="AR98" s="107"/>
    </row>
    <row r="99" spans="2:45" s="10" customFormat="1" ht="15.75" thickBot="1" x14ac:dyDescent="0.3">
      <c r="B99" s="15"/>
      <c r="C99" s="8"/>
      <c r="D99" s="9"/>
      <c r="E99" s="9"/>
      <c r="F99" s="44"/>
      <c r="G99" s="44"/>
      <c r="H99" s="42"/>
      <c r="I99" s="98"/>
      <c r="J99" s="98"/>
      <c r="K99" s="43"/>
      <c r="L99" s="44"/>
      <c r="M99" s="44"/>
      <c r="N99" s="44"/>
      <c r="O99" s="44"/>
      <c r="P99" s="44"/>
      <c r="Q99" s="44"/>
      <c r="R99" s="44"/>
      <c r="S99" s="44"/>
      <c r="T99" s="44"/>
      <c r="U99" s="124"/>
      <c r="V99" s="110"/>
      <c r="W99" s="44"/>
      <c r="X99" s="44"/>
      <c r="Y99" s="44"/>
      <c r="Z99" s="44"/>
      <c r="AA99" s="44"/>
      <c r="AB99" s="44"/>
      <c r="AC99" s="44"/>
      <c r="AD99" s="44"/>
      <c r="AE99" s="44"/>
      <c r="AF99" s="124"/>
      <c r="AG99" s="110"/>
      <c r="AH99" s="44"/>
      <c r="AI99" s="44"/>
      <c r="AJ99" s="44"/>
      <c r="AK99" s="44"/>
      <c r="AL99" s="44"/>
      <c r="AM99" s="44"/>
      <c r="AN99" s="44"/>
      <c r="AO99" s="44"/>
      <c r="AP99" s="44"/>
      <c r="AQ99" s="124"/>
      <c r="AR99" s="110"/>
      <c r="AS99" s="17"/>
    </row>
    <row r="100" spans="2:45" x14ac:dyDescent="0.25">
      <c r="B100" s="16"/>
      <c r="C100" s="5" t="s">
        <v>21</v>
      </c>
      <c r="D100" s="6"/>
      <c r="E100" s="6"/>
      <c r="F100" s="35" t="s">
        <v>1</v>
      </c>
      <c r="G100" s="35" t="s">
        <v>73</v>
      </c>
      <c r="H100" s="36">
        <v>1</v>
      </c>
      <c r="I100" s="97">
        <f t="shared" ref="I100:J102" si="15">U100+AF100+AQ100</f>
        <v>0.82004555808656032</v>
      </c>
      <c r="J100" s="97">
        <f t="shared" si="15"/>
        <v>0.86902050113895224</v>
      </c>
      <c r="K100" s="39">
        <v>878</v>
      </c>
      <c r="L100" s="21"/>
      <c r="M100" s="37"/>
      <c r="N100" s="37"/>
      <c r="O100" s="37"/>
      <c r="P100" s="37"/>
      <c r="Q100" s="37">
        <v>552</v>
      </c>
      <c r="R100" s="37">
        <v>134</v>
      </c>
      <c r="S100" s="37">
        <v>6</v>
      </c>
      <c r="T100" s="37">
        <v>0</v>
      </c>
      <c r="U100" s="117">
        <f>(Q100+R100)/K100</f>
        <v>0.78132118451025057</v>
      </c>
      <c r="V100" s="97">
        <f>(Q100+T100+R100+S100)/K100</f>
        <v>0.78815489749430523</v>
      </c>
      <c r="W100" s="37"/>
      <c r="X100" s="37"/>
      <c r="Y100" s="37"/>
      <c r="Z100" s="37"/>
      <c r="AA100" s="37"/>
      <c r="AB100" s="37">
        <v>0</v>
      </c>
      <c r="AC100" s="37">
        <v>0</v>
      </c>
      <c r="AD100" s="37">
        <v>1</v>
      </c>
      <c r="AE100" s="37">
        <v>0</v>
      </c>
      <c r="AF100" s="117">
        <f>(AB100+AC100)/K100</f>
        <v>0</v>
      </c>
      <c r="AG100" s="97">
        <f>(AB100+AE100+AC100+AD100)/K100</f>
        <v>1.1389521640091116E-3</v>
      </c>
      <c r="AH100" s="37"/>
      <c r="AI100" s="37"/>
      <c r="AJ100" s="37"/>
      <c r="AK100" s="37"/>
      <c r="AL100" s="37"/>
      <c r="AM100" s="37">
        <v>0</v>
      </c>
      <c r="AN100" s="37">
        <v>34</v>
      </c>
      <c r="AO100" s="37">
        <v>36</v>
      </c>
      <c r="AP100" s="37">
        <v>0</v>
      </c>
      <c r="AQ100" s="117">
        <f>(AM100+AN100)/K100</f>
        <v>3.8724373576309798E-2</v>
      </c>
      <c r="AR100" s="97">
        <f>(AM100+AP100+AN100+AO100)/K100</f>
        <v>7.9726651480637817E-2</v>
      </c>
    </row>
    <row r="101" spans="2:45" x14ac:dyDescent="0.25">
      <c r="B101" s="16"/>
      <c r="C101" s="5"/>
      <c r="D101" s="6"/>
      <c r="E101" s="6"/>
      <c r="F101" s="35" t="s">
        <v>32</v>
      </c>
      <c r="G101" s="35" t="s">
        <v>73</v>
      </c>
      <c r="H101" s="36">
        <v>2</v>
      </c>
      <c r="I101" s="97">
        <f t="shared" si="15"/>
        <v>0.67460707269155196</v>
      </c>
      <c r="J101" s="97">
        <f t="shared" si="15"/>
        <v>0.75834970530451862</v>
      </c>
      <c r="K101" s="39">
        <v>4072</v>
      </c>
      <c r="L101" s="21"/>
      <c r="M101" s="37"/>
      <c r="N101" s="37"/>
      <c r="O101" s="37"/>
      <c r="P101" s="37">
        <v>74</v>
      </c>
      <c r="Q101" s="40">
        <v>1654</v>
      </c>
      <c r="R101" s="37">
        <v>963</v>
      </c>
      <c r="S101" s="37">
        <v>201</v>
      </c>
      <c r="T101" s="37">
        <v>82</v>
      </c>
      <c r="U101" s="117">
        <f>(Q101+P101+R101)/K101</f>
        <v>0.66085461689587421</v>
      </c>
      <c r="V101" s="97">
        <f>(P101+Q101+T101+R101+S101)/K101</f>
        <v>0.73035363457760316</v>
      </c>
      <c r="W101" s="37"/>
      <c r="X101" s="37"/>
      <c r="Y101" s="37"/>
      <c r="Z101" s="37"/>
      <c r="AA101" s="37">
        <v>0</v>
      </c>
      <c r="AB101" s="37">
        <v>4</v>
      </c>
      <c r="AC101" s="37">
        <v>8</v>
      </c>
      <c r="AD101" s="37">
        <v>9</v>
      </c>
      <c r="AE101" s="37">
        <v>12</v>
      </c>
      <c r="AF101" s="117">
        <f>(AB101+AA101+AC101)/K101</f>
        <v>2.9469548133595285E-3</v>
      </c>
      <c r="AG101" s="97">
        <f>(AA101+AB101+AE101+AC101+AD101)/K101</f>
        <v>8.1041257367387032E-3</v>
      </c>
      <c r="AH101" s="37"/>
      <c r="AI101" s="37"/>
      <c r="AJ101" s="37"/>
      <c r="AK101" s="37"/>
      <c r="AL101" s="37">
        <v>9</v>
      </c>
      <c r="AM101" s="37">
        <v>20</v>
      </c>
      <c r="AN101" s="37">
        <v>15</v>
      </c>
      <c r="AO101" s="37">
        <v>19</v>
      </c>
      <c r="AP101" s="37">
        <v>18</v>
      </c>
      <c r="AQ101" s="117">
        <f>(AM101+AL101+AN101)/K101</f>
        <v>1.0805500982318271E-2</v>
      </c>
      <c r="AR101" s="97">
        <f>(AL101+AM101+AP101+AN101+AO101)/K101</f>
        <v>1.9891944990176817E-2</v>
      </c>
    </row>
    <row r="102" spans="2:45" x14ac:dyDescent="0.25">
      <c r="B102" s="16"/>
      <c r="C102" s="5"/>
      <c r="D102" s="6"/>
      <c r="E102" s="6"/>
      <c r="F102" s="35" t="s">
        <v>2</v>
      </c>
      <c r="G102" s="35" t="s">
        <v>73</v>
      </c>
      <c r="H102" s="36">
        <v>4</v>
      </c>
      <c r="I102" s="97">
        <f t="shared" si="15"/>
        <v>0.72310126582278478</v>
      </c>
      <c r="J102" s="97">
        <f>V102+AG102+AR102</f>
        <v>0.79430379746835444</v>
      </c>
      <c r="K102" s="38">
        <v>632</v>
      </c>
      <c r="L102" s="21"/>
      <c r="M102" s="37"/>
      <c r="N102" s="37">
        <v>17</v>
      </c>
      <c r="O102" s="37">
        <v>144</v>
      </c>
      <c r="P102" s="37">
        <v>128</v>
      </c>
      <c r="Q102" s="37">
        <v>80</v>
      </c>
      <c r="R102" s="37">
        <v>34</v>
      </c>
      <c r="S102" s="37">
        <v>23</v>
      </c>
      <c r="T102" s="37">
        <v>14</v>
      </c>
      <c r="U102" s="117">
        <f>(N102+O102+P102+Q102+R102)/K102</f>
        <v>0.63765822784810122</v>
      </c>
      <c r="V102" s="97">
        <f>(O102+P102+Q102+R102+S102+N102+T102)/K102</f>
        <v>0.69620253164556967</v>
      </c>
      <c r="W102" s="37"/>
      <c r="X102" s="37"/>
      <c r="Y102" s="37">
        <v>1</v>
      </c>
      <c r="Z102" s="37">
        <v>0</v>
      </c>
      <c r="AA102" s="37">
        <v>0</v>
      </c>
      <c r="AB102" s="37">
        <v>1</v>
      </c>
      <c r="AC102" s="37">
        <v>1</v>
      </c>
      <c r="AD102" s="37">
        <v>3</v>
      </c>
      <c r="AE102" s="37">
        <v>1</v>
      </c>
      <c r="AF102" s="117">
        <f>(Y102+Z102+AA102+AB102+AC102)/K102</f>
        <v>4.7468354430379748E-3</v>
      </c>
      <c r="AG102" s="97">
        <f>(Z102+AA102+AB102+AC102+AD102+Y102+AE102)/K102</f>
        <v>1.1075949367088608E-2</v>
      </c>
      <c r="AH102" s="37"/>
      <c r="AI102" s="37"/>
      <c r="AJ102" s="37">
        <v>18</v>
      </c>
      <c r="AK102" s="37">
        <v>6</v>
      </c>
      <c r="AL102" s="37">
        <v>14</v>
      </c>
      <c r="AM102" s="37">
        <v>8</v>
      </c>
      <c r="AN102" s="37">
        <v>5</v>
      </c>
      <c r="AO102" s="37">
        <v>4</v>
      </c>
      <c r="AP102" s="37">
        <v>0</v>
      </c>
      <c r="AQ102" s="117">
        <f>(AJ102+AK102+AL102+AM102+AN102)/K102</f>
        <v>8.0696202531645569E-2</v>
      </c>
      <c r="AR102" s="97">
        <f>(AK102+AL102+AM102+AN102+AO102+AJ102+AP102)/K102</f>
        <v>8.7025316455696208E-2</v>
      </c>
    </row>
    <row r="103" spans="2:45" x14ac:dyDescent="0.25">
      <c r="B103" s="16"/>
      <c r="C103" s="5"/>
      <c r="D103" s="6"/>
      <c r="E103" s="6"/>
      <c r="F103" s="35" t="s">
        <v>4</v>
      </c>
      <c r="G103" s="35" t="s">
        <v>73</v>
      </c>
      <c r="H103" s="36">
        <v>3</v>
      </c>
      <c r="I103" s="96" t="s">
        <v>28</v>
      </c>
      <c r="J103" s="96" t="s">
        <v>28</v>
      </c>
      <c r="K103" s="39" t="s">
        <v>29</v>
      </c>
      <c r="L103" s="40"/>
      <c r="M103" s="40"/>
      <c r="N103" s="40"/>
      <c r="O103" s="40"/>
      <c r="P103" s="40"/>
      <c r="Q103" s="40"/>
      <c r="R103" s="40"/>
      <c r="S103" s="40"/>
      <c r="T103" s="40"/>
      <c r="U103" s="123"/>
      <c r="V103" s="107"/>
      <c r="W103" s="37"/>
      <c r="X103" s="37"/>
      <c r="Y103" s="37"/>
      <c r="Z103" s="37"/>
      <c r="AA103" s="37"/>
      <c r="AB103" s="37"/>
      <c r="AC103" s="37"/>
      <c r="AD103" s="37"/>
      <c r="AE103" s="37"/>
      <c r="AF103" s="123"/>
      <c r="AG103" s="107"/>
      <c r="AH103" s="37"/>
      <c r="AI103" s="37"/>
      <c r="AJ103" s="37"/>
      <c r="AK103" s="37"/>
      <c r="AL103" s="37"/>
      <c r="AM103" s="37"/>
      <c r="AN103" s="37"/>
      <c r="AO103" s="37"/>
      <c r="AP103" s="37"/>
      <c r="AQ103" s="123"/>
      <c r="AR103" s="107"/>
    </row>
    <row r="104" spans="2:45" x14ac:dyDescent="0.25">
      <c r="B104" s="16"/>
      <c r="C104" s="5"/>
      <c r="D104" s="6"/>
      <c r="E104" s="6"/>
      <c r="F104" s="35" t="s">
        <v>5</v>
      </c>
      <c r="G104" s="35" t="s">
        <v>73</v>
      </c>
      <c r="H104" s="36">
        <v>6</v>
      </c>
      <c r="I104" s="96" t="s">
        <v>28</v>
      </c>
      <c r="J104" s="96" t="s">
        <v>28</v>
      </c>
      <c r="K104" s="39" t="s">
        <v>29</v>
      </c>
      <c r="L104" s="40"/>
      <c r="M104" s="40"/>
      <c r="N104" s="40"/>
      <c r="O104" s="40"/>
      <c r="P104" s="40"/>
      <c r="Q104" s="40"/>
      <c r="R104" s="40"/>
      <c r="S104" s="40"/>
      <c r="T104" s="40"/>
      <c r="U104" s="123"/>
      <c r="V104" s="107"/>
      <c r="W104" s="37"/>
      <c r="X104" s="37"/>
      <c r="Y104" s="37"/>
      <c r="Z104" s="37"/>
      <c r="AA104" s="37"/>
      <c r="AB104" s="37"/>
      <c r="AC104" s="37"/>
      <c r="AD104" s="37"/>
      <c r="AE104" s="37"/>
      <c r="AF104" s="123"/>
      <c r="AG104" s="107"/>
      <c r="AH104" s="37"/>
      <c r="AI104" s="37"/>
      <c r="AJ104" s="37"/>
      <c r="AK104" s="37"/>
      <c r="AL104" s="37"/>
      <c r="AM104" s="37"/>
      <c r="AN104" s="37"/>
      <c r="AO104" s="37"/>
      <c r="AP104" s="37"/>
      <c r="AQ104" s="123"/>
      <c r="AR104" s="107"/>
    </row>
    <row r="105" spans="2:45" s="10" customFormat="1" ht="15.75" thickBot="1" x14ac:dyDescent="0.3">
      <c r="B105" s="15"/>
      <c r="C105" s="8"/>
      <c r="D105" s="9"/>
      <c r="E105" s="9"/>
      <c r="F105" s="44"/>
      <c r="G105" s="44"/>
      <c r="H105" s="42"/>
      <c r="I105" s="98"/>
      <c r="J105" s="98"/>
      <c r="K105" s="43"/>
      <c r="L105" s="44"/>
      <c r="M105" s="44"/>
      <c r="N105" s="44"/>
      <c r="O105" s="44"/>
      <c r="P105" s="44"/>
      <c r="Q105" s="44"/>
      <c r="R105" s="44"/>
      <c r="S105" s="44"/>
      <c r="T105" s="44"/>
      <c r="U105" s="124"/>
      <c r="V105" s="110"/>
      <c r="W105" s="44"/>
      <c r="X105" s="44"/>
      <c r="Y105" s="44"/>
      <c r="Z105" s="44"/>
      <c r="AA105" s="44"/>
      <c r="AB105" s="44"/>
      <c r="AC105" s="44"/>
      <c r="AD105" s="44"/>
      <c r="AE105" s="44"/>
      <c r="AF105" s="124"/>
      <c r="AG105" s="110"/>
      <c r="AH105" s="44"/>
      <c r="AI105" s="44"/>
      <c r="AJ105" s="44"/>
      <c r="AK105" s="44"/>
      <c r="AL105" s="44"/>
      <c r="AM105" s="44"/>
      <c r="AN105" s="44"/>
      <c r="AO105" s="44"/>
      <c r="AP105" s="44"/>
      <c r="AQ105" s="124"/>
      <c r="AR105" s="110"/>
      <c r="AS105" s="17"/>
    </row>
    <row r="106" spans="2:45" x14ac:dyDescent="0.25">
      <c r="B106" s="16"/>
      <c r="C106" s="5" t="s">
        <v>22</v>
      </c>
      <c r="D106" s="6"/>
      <c r="E106" s="6"/>
      <c r="F106" s="35" t="s">
        <v>1</v>
      </c>
      <c r="G106" s="35" t="s">
        <v>73</v>
      </c>
      <c r="H106" s="36">
        <v>1</v>
      </c>
      <c r="I106" s="97">
        <f t="shared" ref="I106:J107" si="16">U106+AF106+AQ106</f>
        <v>0.5866336633663366</v>
      </c>
      <c r="J106" s="97">
        <f t="shared" si="16"/>
        <v>0.62871287128712872</v>
      </c>
      <c r="K106" s="38">
        <v>404</v>
      </c>
      <c r="L106" s="21"/>
      <c r="M106" s="37"/>
      <c r="N106" s="37"/>
      <c r="O106" s="37"/>
      <c r="P106" s="37"/>
      <c r="Q106" s="37">
        <v>162</v>
      </c>
      <c r="R106" s="37">
        <v>75</v>
      </c>
      <c r="S106" s="37">
        <v>10</v>
      </c>
      <c r="T106" s="37">
        <v>4</v>
      </c>
      <c r="U106" s="117">
        <f>(Q106+R106)/K106</f>
        <v>0.5866336633663366</v>
      </c>
      <c r="V106" s="97">
        <f>(Q106+T106+R106+S106)/K106</f>
        <v>0.62128712871287128</v>
      </c>
      <c r="W106" s="37"/>
      <c r="X106" s="37"/>
      <c r="Y106" s="37"/>
      <c r="Z106" s="37"/>
      <c r="AA106" s="37"/>
      <c r="AB106" s="37">
        <v>0</v>
      </c>
      <c r="AC106" s="37">
        <v>0</v>
      </c>
      <c r="AD106" s="37">
        <v>1</v>
      </c>
      <c r="AE106" s="37">
        <v>0</v>
      </c>
      <c r="AF106" s="117">
        <f>(AB106+AC106)/K106</f>
        <v>0</v>
      </c>
      <c r="AG106" s="97">
        <f>(AB106+AE106+AC106+AD106)/K106</f>
        <v>2.4752475247524753E-3</v>
      </c>
      <c r="AH106" s="37"/>
      <c r="AI106" s="37"/>
      <c r="AJ106" s="37"/>
      <c r="AK106" s="37"/>
      <c r="AL106" s="37"/>
      <c r="AM106" s="37">
        <v>0</v>
      </c>
      <c r="AN106" s="37">
        <v>0</v>
      </c>
      <c r="AO106" s="37">
        <v>2</v>
      </c>
      <c r="AP106" s="37">
        <v>0</v>
      </c>
      <c r="AQ106" s="117">
        <f>(AM106+AN106)/K106</f>
        <v>0</v>
      </c>
      <c r="AR106" s="97">
        <f>(AM106+AP106+AN106+AO106)/K106</f>
        <v>4.9504950495049506E-3</v>
      </c>
    </row>
    <row r="107" spans="2:45" x14ac:dyDescent="0.25">
      <c r="B107" s="16"/>
      <c r="C107" s="5"/>
      <c r="D107" s="6"/>
      <c r="E107" s="6"/>
      <c r="F107" s="35" t="s">
        <v>32</v>
      </c>
      <c r="G107" s="35" t="s">
        <v>73</v>
      </c>
      <c r="H107" s="36">
        <v>2</v>
      </c>
      <c r="I107" s="97">
        <f t="shared" si="16"/>
        <v>0.78125</v>
      </c>
      <c r="J107" s="97">
        <f t="shared" si="16"/>
        <v>0.81249999999999989</v>
      </c>
      <c r="K107" s="38">
        <v>96</v>
      </c>
      <c r="L107" s="21"/>
      <c r="M107" s="37"/>
      <c r="N107" s="37"/>
      <c r="O107" s="37"/>
      <c r="P107" s="37">
        <v>4</v>
      </c>
      <c r="Q107" s="37">
        <v>56</v>
      </c>
      <c r="R107" s="37">
        <v>12</v>
      </c>
      <c r="S107" s="37">
        <v>1</v>
      </c>
      <c r="T107" s="37">
        <v>0</v>
      </c>
      <c r="U107" s="117">
        <f>(Q107+P107+R107)/K107</f>
        <v>0.75</v>
      </c>
      <c r="V107" s="97">
        <f>(P107+Q107+T107+R107+S107)/K107</f>
        <v>0.76041666666666663</v>
      </c>
      <c r="W107" s="37"/>
      <c r="X107" s="37"/>
      <c r="Y107" s="37"/>
      <c r="Z107" s="37"/>
      <c r="AA107" s="37">
        <v>1</v>
      </c>
      <c r="AB107" s="37">
        <v>1</v>
      </c>
      <c r="AC107" s="37">
        <v>0</v>
      </c>
      <c r="AD107" s="37">
        <v>1</v>
      </c>
      <c r="AE107" s="37">
        <v>1</v>
      </c>
      <c r="AF107" s="117">
        <f>(AB107+AA107+AC107)/K107</f>
        <v>2.0833333333333332E-2</v>
      </c>
      <c r="AG107" s="97">
        <f>(AA107+AB107+AE107+AC107+AD107)/K107</f>
        <v>4.1666666666666664E-2</v>
      </c>
      <c r="AH107" s="37"/>
      <c r="AI107" s="37"/>
      <c r="AJ107" s="37"/>
      <c r="AK107" s="37"/>
      <c r="AL107" s="37">
        <v>1</v>
      </c>
      <c r="AM107" s="37">
        <v>0</v>
      </c>
      <c r="AN107" s="37">
        <v>0</v>
      </c>
      <c r="AO107" s="37">
        <v>0</v>
      </c>
      <c r="AP107" s="37">
        <v>0</v>
      </c>
      <c r="AQ107" s="117">
        <f>(AM107+AL107+AN107)/K107</f>
        <v>1.0416666666666666E-2</v>
      </c>
      <c r="AR107" s="97">
        <f>(AL107+AM107+AP107+AN107+AO107)/K107</f>
        <v>1.0416666666666666E-2</v>
      </c>
    </row>
    <row r="108" spans="2:45" x14ac:dyDescent="0.25">
      <c r="B108" s="16"/>
      <c r="C108" s="5"/>
      <c r="D108" s="6"/>
      <c r="E108" s="6"/>
      <c r="F108" s="35" t="s">
        <v>2</v>
      </c>
      <c r="G108" s="35" t="s">
        <v>73</v>
      </c>
      <c r="H108" s="36">
        <v>4</v>
      </c>
      <c r="I108" s="96" t="s">
        <v>28</v>
      </c>
      <c r="J108" s="96" t="s">
        <v>28</v>
      </c>
      <c r="K108" s="39" t="s">
        <v>29</v>
      </c>
      <c r="L108" s="40"/>
      <c r="M108" s="40"/>
      <c r="N108" s="40"/>
      <c r="O108" s="40"/>
      <c r="P108" s="40"/>
      <c r="Q108" s="40"/>
      <c r="R108" s="40"/>
      <c r="S108" s="40"/>
      <c r="T108" s="40"/>
      <c r="U108" s="123"/>
      <c r="V108" s="107"/>
      <c r="W108" s="37"/>
      <c r="X108" s="37"/>
      <c r="Y108" s="37"/>
      <c r="Z108" s="37"/>
      <c r="AA108" s="37"/>
      <c r="AB108" s="37"/>
      <c r="AC108" s="37"/>
      <c r="AD108" s="37"/>
      <c r="AE108" s="37"/>
      <c r="AF108" s="123"/>
      <c r="AG108" s="107"/>
      <c r="AH108" s="37"/>
      <c r="AI108" s="37"/>
      <c r="AJ108" s="37"/>
      <c r="AK108" s="37"/>
      <c r="AL108" s="37"/>
      <c r="AM108" s="37"/>
      <c r="AN108" s="37"/>
      <c r="AO108" s="37"/>
      <c r="AP108" s="37"/>
      <c r="AQ108" s="123"/>
      <c r="AR108" s="107"/>
    </row>
    <row r="109" spans="2:45" x14ac:dyDescent="0.25">
      <c r="B109" s="16"/>
      <c r="C109" s="5"/>
      <c r="D109" s="6"/>
      <c r="E109" s="6"/>
      <c r="F109" s="35" t="s">
        <v>4</v>
      </c>
      <c r="G109" s="35" t="s">
        <v>73</v>
      </c>
      <c r="H109" s="36">
        <v>3</v>
      </c>
      <c r="I109" s="96" t="s">
        <v>28</v>
      </c>
      <c r="J109" s="96" t="s">
        <v>28</v>
      </c>
      <c r="K109" s="39" t="s">
        <v>29</v>
      </c>
      <c r="L109" s="40"/>
      <c r="M109" s="40"/>
      <c r="N109" s="40"/>
      <c r="O109" s="40"/>
      <c r="P109" s="40"/>
      <c r="Q109" s="40"/>
      <c r="R109" s="40"/>
      <c r="S109" s="40"/>
      <c r="T109" s="40"/>
      <c r="U109" s="123"/>
      <c r="V109" s="107"/>
      <c r="W109" s="37"/>
      <c r="X109" s="37"/>
      <c r="Y109" s="37"/>
      <c r="Z109" s="37"/>
      <c r="AA109" s="37"/>
      <c r="AB109" s="37"/>
      <c r="AC109" s="37"/>
      <c r="AD109" s="37"/>
      <c r="AE109" s="37"/>
      <c r="AF109" s="123"/>
      <c r="AG109" s="107"/>
      <c r="AH109" s="37"/>
      <c r="AI109" s="37"/>
      <c r="AJ109" s="37"/>
      <c r="AK109" s="37"/>
      <c r="AL109" s="37"/>
      <c r="AM109" s="37"/>
      <c r="AN109" s="37"/>
      <c r="AO109" s="37"/>
      <c r="AP109" s="37"/>
      <c r="AQ109" s="123"/>
      <c r="AR109" s="107"/>
    </row>
    <row r="110" spans="2:45" x14ac:dyDescent="0.25">
      <c r="B110" s="16"/>
      <c r="C110" s="5"/>
      <c r="D110" s="6"/>
      <c r="E110" s="6"/>
      <c r="F110" s="35" t="s">
        <v>5</v>
      </c>
      <c r="G110" s="35" t="s">
        <v>73</v>
      </c>
      <c r="H110" s="36">
        <v>6</v>
      </c>
      <c r="I110" s="96" t="s">
        <v>28</v>
      </c>
      <c r="J110" s="96" t="s">
        <v>28</v>
      </c>
      <c r="K110" s="39" t="s">
        <v>29</v>
      </c>
      <c r="L110" s="40"/>
      <c r="M110" s="40"/>
      <c r="N110" s="40"/>
      <c r="O110" s="40"/>
      <c r="P110" s="40"/>
      <c r="Q110" s="40"/>
      <c r="R110" s="40"/>
      <c r="S110" s="40"/>
      <c r="T110" s="40"/>
      <c r="U110" s="123"/>
      <c r="V110" s="107"/>
      <c r="W110" s="37"/>
      <c r="X110" s="37"/>
      <c r="Y110" s="37"/>
      <c r="Z110" s="37"/>
      <c r="AA110" s="37"/>
      <c r="AB110" s="37"/>
      <c r="AC110" s="37"/>
      <c r="AD110" s="37"/>
      <c r="AE110" s="37"/>
      <c r="AF110" s="123"/>
      <c r="AG110" s="107"/>
      <c r="AH110" s="37"/>
      <c r="AI110" s="37"/>
      <c r="AJ110" s="37"/>
      <c r="AK110" s="37"/>
      <c r="AL110" s="37"/>
      <c r="AM110" s="37"/>
      <c r="AN110" s="37"/>
      <c r="AO110" s="37"/>
      <c r="AP110" s="37"/>
      <c r="AQ110" s="123"/>
      <c r="AR110" s="107"/>
    </row>
    <row r="111" spans="2:45" s="28" customFormat="1" ht="15.75" thickBot="1" x14ac:dyDescent="0.3">
      <c r="B111" s="27"/>
      <c r="C111" s="8"/>
      <c r="D111" s="8"/>
      <c r="E111" s="8"/>
      <c r="F111" s="44"/>
      <c r="G111" s="44"/>
      <c r="H111" s="42"/>
      <c r="I111" s="98"/>
      <c r="J111" s="98"/>
      <c r="K111" s="43"/>
      <c r="L111" s="44"/>
      <c r="M111" s="44"/>
      <c r="N111" s="44"/>
      <c r="O111" s="44"/>
      <c r="P111" s="44"/>
      <c r="Q111" s="44"/>
      <c r="R111" s="44"/>
      <c r="S111" s="44"/>
      <c r="T111" s="44"/>
      <c r="U111" s="124"/>
      <c r="V111" s="110"/>
      <c r="W111" s="44"/>
      <c r="X111" s="44"/>
      <c r="Y111" s="44"/>
      <c r="Z111" s="44"/>
      <c r="AA111" s="44"/>
      <c r="AB111" s="44"/>
      <c r="AC111" s="44"/>
      <c r="AD111" s="44"/>
      <c r="AE111" s="44"/>
      <c r="AF111" s="124"/>
      <c r="AG111" s="110"/>
      <c r="AH111" s="44"/>
      <c r="AI111" s="44"/>
      <c r="AJ111" s="44"/>
      <c r="AK111" s="44"/>
      <c r="AL111" s="44"/>
      <c r="AM111" s="44"/>
      <c r="AN111" s="44"/>
      <c r="AO111" s="44"/>
      <c r="AP111" s="44"/>
      <c r="AQ111" s="124"/>
      <c r="AR111" s="110"/>
      <c r="AS111" s="26"/>
    </row>
    <row r="112" spans="2:45" x14ac:dyDescent="0.25">
      <c r="B112" s="16"/>
      <c r="C112" s="5" t="s">
        <v>23</v>
      </c>
      <c r="D112" s="6"/>
      <c r="E112" s="6"/>
      <c r="F112" s="35" t="s">
        <v>1</v>
      </c>
      <c r="G112" s="35" t="s">
        <v>73</v>
      </c>
      <c r="H112" s="36">
        <v>1</v>
      </c>
      <c r="I112" s="97">
        <f t="shared" ref="I112:J114" si="17">U112+AF112+AQ112</f>
        <v>0.59259259259259267</v>
      </c>
      <c r="J112" s="97">
        <f t="shared" si="17"/>
        <v>0.70370370370370372</v>
      </c>
      <c r="K112" s="38">
        <v>405</v>
      </c>
      <c r="L112" s="21"/>
      <c r="M112" s="37"/>
      <c r="N112" s="37"/>
      <c r="O112" s="37"/>
      <c r="P112" s="37"/>
      <c r="Q112" s="37">
        <v>203</v>
      </c>
      <c r="R112" s="37">
        <v>35</v>
      </c>
      <c r="S112" s="37">
        <v>36</v>
      </c>
      <c r="T112" s="37">
        <v>4</v>
      </c>
      <c r="U112" s="117">
        <f>(Q112+R112)/K112</f>
        <v>0.58765432098765435</v>
      </c>
      <c r="V112" s="97">
        <f>(Q112+T112+R112+S112)/K112</f>
        <v>0.68641975308641978</v>
      </c>
      <c r="W112" s="37"/>
      <c r="X112" s="37"/>
      <c r="Y112" s="37"/>
      <c r="Z112" s="37"/>
      <c r="AA112" s="37"/>
      <c r="AB112" s="37">
        <v>0</v>
      </c>
      <c r="AC112" s="37">
        <v>0</v>
      </c>
      <c r="AD112" s="37">
        <v>0</v>
      </c>
      <c r="AE112" s="37">
        <v>0</v>
      </c>
      <c r="AF112" s="117">
        <f>(AB112+AC112)/K112</f>
        <v>0</v>
      </c>
      <c r="AG112" s="97">
        <f>(AB112+AE112+AC112+AD112)/K112</f>
        <v>0</v>
      </c>
      <c r="AH112" s="37"/>
      <c r="AI112" s="37"/>
      <c r="AJ112" s="37"/>
      <c r="AK112" s="37"/>
      <c r="AL112" s="37"/>
      <c r="AM112" s="37">
        <v>0</v>
      </c>
      <c r="AN112" s="37">
        <v>2</v>
      </c>
      <c r="AO112" s="37">
        <v>4</v>
      </c>
      <c r="AP112" s="37">
        <v>1</v>
      </c>
      <c r="AQ112" s="117">
        <f>(AM112+AN112)/K112</f>
        <v>4.9382716049382715E-3</v>
      </c>
      <c r="AR112" s="97">
        <f>(AM112+AP112+AN112+AO112)/K112</f>
        <v>1.7283950617283949E-2</v>
      </c>
    </row>
    <row r="113" spans="2:45" x14ac:dyDescent="0.25">
      <c r="B113" s="16"/>
      <c r="C113" s="5"/>
      <c r="D113" s="6"/>
      <c r="E113" s="6"/>
      <c r="F113" s="35" t="s">
        <v>32</v>
      </c>
      <c r="G113" s="35" t="s">
        <v>73</v>
      </c>
      <c r="H113" s="36">
        <v>2</v>
      </c>
      <c r="I113" s="97">
        <f t="shared" si="17"/>
        <v>0.71529411764705875</v>
      </c>
      <c r="J113" s="97">
        <f t="shared" si="17"/>
        <v>0.74352941176470588</v>
      </c>
      <c r="K113" s="38">
        <v>425</v>
      </c>
      <c r="L113" s="21"/>
      <c r="M113" s="37"/>
      <c r="N113" s="37"/>
      <c r="O113" s="37"/>
      <c r="P113" s="37">
        <v>67</v>
      </c>
      <c r="Q113" s="37">
        <v>216</v>
      </c>
      <c r="R113" s="37">
        <v>16</v>
      </c>
      <c r="S113" s="37">
        <v>7</v>
      </c>
      <c r="T113" s="37">
        <v>0</v>
      </c>
      <c r="U113" s="117">
        <f>(Q113+P113+R113)/K113</f>
        <v>0.70352941176470585</v>
      </c>
      <c r="V113" s="97">
        <f>(P113+Q113+T113+R113+S113)/K113</f>
        <v>0.72</v>
      </c>
      <c r="W113" s="37"/>
      <c r="X113" s="37"/>
      <c r="Y113" s="37"/>
      <c r="Z113" s="37"/>
      <c r="AA113" s="37">
        <v>0</v>
      </c>
      <c r="AB113" s="37">
        <v>0</v>
      </c>
      <c r="AC113" s="37">
        <v>0</v>
      </c>
      <c r="AD113" s="37">
        <v>0</v>
      </c>
      <c r="AE113" s="37">
        <v>2</v>
      </c>
      <c r="AF113" s="117">
        <f>(AB113+AA113+AC113)/K113</f>
        <v>0</v>
      </c>
      <c r="AG113" s="97">
        <f>(AA113+AB113+AE113+AC113+AD113)/K113</f>
        <v>4.7058823529411761E-3</v>
      </c>
      <c r="AH113" s="37"/>
      <c r="AI113" s="37"/>
      <c r="AJ113" s="37"/>
      <c r="AK113" s="37"/>
      <c r="AL113" s="37">
        <v>2</v>
      </c>
      <c r="AM113" s="37">
        <v>3</v>
      </c>
      <c r="AN113" s="37">
        <v>0</v>
      </c>
      <c r="AO113" s="37">
        <v>0</v>
      </c>
      <c r="AP113" s="37">
        <v>3</v>
      </c>
      <c r="AQ113" s="117">
        <f>(AM113+AL113+AN113)/K113</f>
        <v>1.1764705882352941E-2</v>
      </c>
      <c r="AR113" s="97">
        <f>(AL113+AM113+AP113+AN113+AO113)/K113</f>
        <v>1.8823529411764704E-2</v>
      </c>
    </row>
    <row r="114" spans="2:45" x14ac:dyDescent="0.25">
      <c r="B114" s="16"/>
      <c r="C114" s="5"/>
      <c r="D114" s="6"/>
      <c r="E114" s="6"/>
      <c r="F114" s="35" t="s">
        <v>2</v>
      </c>
      <c r="G114" s="35" t="s">
        <v>73</v>
      </c>
      <c r="H114" s="36">
        <v>4</v>
      </c>
      <c r="I114" s="97">
        <f t="shared" si="17"/>
        <v>0.7142857142857143</v>
      </c>
      <c r="J114" s="97">
        <f>V114+AG114+AR114</f>
        <v>0.73469387755102045</v>
      </c>
      <c r="K114" s="38">
        <v>49</v>
      </c>
      <c r="L114" s="21"/>
      <c r="M114" s="37"/>
      <c r="N114" s="37">
        <v>1</v>
      </c>
      <c r="O114" s="37">
        <v>22</v>
      </c>
      <c r="P114" s="37">
        <v>6</v>
      </c>
      <c r="Q114" s="37">
        <v>5</v>
      </c>
      <c r="R114" s="37">
        <v>1</v>
      </c>
      <c r="S114" s="37">
        <v>1</v>
      </c>
      <c r="T114" s="37">
        <v>0</v>
      </c>
      <c r="U114" s="117">
        <f>(N114+O114+P114+Q114+R114)/K114</f>
        <v>0.7142857142857143</v>
      </c>
      <c r="V114" s="97">
        <f>(O114+P114+Q114+R114+S114+N114+T114)/K114</f>
        <v>0.73469387755102045</v>
      </c>
      <c r="W114" s="37"/>
      <c r="X114" s="37"/>
      <c r="Y114" s="37">
        <v>0</v>
      </c>
      <c r="Z114" s="37">
        <v>0</v>
      </c>
      <c r="AA114" s="37">
        <v>0</v>
      </c>
      <c r="AB114" s="37">
        <v>0</v>
      </c>
      <c r="AC114" s="37">
        <v>0</v>
      </c>
      <c r="AD114" s="37">
        <v>0</v>
      </c>
      <c r="AE114" s="37">
        <v>0</v>
      </c>
      <c r="AF114" s="117">
        <f>(Y114+Z114+AA114+AB114+AC114)/K114</f>
        <v>0</v>
      </c>
      <c r="AG114" s="97">
        <f>(Z114+AA114+AB114+AC114+AD114+Y114+AE114)/K114</f>
        <v>0</v>
      </c>
      <c r="AH114" s="37"/>
      <c r="AI114" s="37"/>
      <c r="AJ114" s="37">
        <v>0</v>
      </c>
      <c r="AK114" s="37">
        <v>0</v>
      </c>
      <c r="AL114" s="37">
        <v>0</v>
      </c>
      <c r="AM114" s="37">
        <v>0</v>
      </c>
      <c r="AN114" s="37">
        <v>0</v>
      </c>
      <c r="AO114" s="37">
        <v>0</v>
      </c>
      <c r="AP114" s="37">
        <v>0</v>
      </c>
      <c r="AQ114" s="117">
        <f>(AJ114+AK114+AL114+AM114+AN114)/K114</f>
        <v>0</v>
      </c>
      <c r="AR114" s="97">
        <f>(AK114+AL114+AM114+AN114+AO114+AJ114+AP114)/K114</f>
        <v>0</v>
      </c>
    </row>
    <row r="115" spans="2:45" x14ac:dyDescent="0.25">
      <c r="B115" s="16"/>
      <c r="C115" s="5"/>
      <c r="D115" s="6"/>
      <c r="E115" s="6"/>
      <c r="F115" s="35" t="s">
        <v>4</v>
      </c>
      <c r="G115" s="35" t="s">
        <v>73</v>
      </c>
      <c r="H115" s="36">
        <v>3</v>
      </c>
      <c r="I115" s="96" t="s">
        <v>28</v>
      </c>
      <c r="J115" s="96" t="s">
        <v>28</v>
      </c>
      <c r="K115" s="39" t="s">
        <v>29</v>
      </c>
      <c r="L115" s="40"/>
      <c r="M115" s="40"/>
      <c r="N115" s="40"/>
      <c r="O115" s="40"/>
      <c r="P115" s="40"/>
      <c r="Q115" s="40"/>
      <c r="R115" s="40"/>
      <c r="S115" s="40"/>
      <c r="T115" s="40"/>
      <c r="U115" s="123"/>
      <c r="V115" s="107"/>
      <c r="W115" s="37"/>
      <c r="X115" s="37"/>
      <c r="Y115" s="37"/>
      <c r="Z115" s="37"/>
      <c r="AA115" s="37"/>
      <c r="AB115" s="37"/>
      <c r="AC115" s="37"/>
      <c r="AD115" s="37"/>
      <c r="AE115" s="37"/>
      <c r="AF115" s="123"/>
      <c r="AG115" s="107"/>
      <c r="AH115" s="37"/>
      <c r="AI115" s="37"/>
      <c r="AJ115" s="37"/>
      <c r="AK115" s="37"/>
      <c r="AL115" s="37"/>
      <c r="AM115" s="37"/>
      <c r="AN115" s="37"/>
      <c r="AO115" s="37"/>
      <c r="AP115" s="37"/>
      <c r="AQ115" s="123"/>
      <c r="AR115" s="107"/>
    </row>
    <row r="116" spans="2:45" x14ac:dyDescent="0.25">
      <c r="B116" s="16"/>
      <c r="C116" s="5"/>
      <c r="D116" s="6"/>
      <c r="E116" s="6"/>
      <c r="F116" s="35" t="s">
        <v>5</v>
      </c>
      <c r="G116" s="35" t="s">
        <v>73</v>
      </c>
      <c r="H116" s="36">
        <v>6</v>
      </c>
      <c r="I116" s="96" t="s">
        <v>28</v>
      </c>
      <c r="J116" s="96" t="s">
        <v>28</v>
      </c>
      <c r="K116" s="39" t="s">
        <v>29</v>
      </c>
      <c r="L116" s="40"/>
      <c r="M116" s="40"/>
      <c r="N116" s="40"/>
      <c r="O116" s="40"/>
      <c r="P116" s="40"/>
      <c r="Q116" s="40"/>
      <c r="R116" s="40"/>
      <c r="S116" s="40"/>
      <c r="T116" s="40"/>
      <c r="U116" s="123"/>
      <c r="V116" s="107"/>
      <c r="W116" s="37"/>
      <c r="X116" s="37"/>
      <c r="Y116" s="37"/>
      <c r="Z116" s="37"/>
      <c r="AA116" s="37"/>
      <c r="AB116" s="37"/>
      <c r="AC116" s="37"/>
      <c r="AD116" s="37"/>
      <c r="AE116" s="37"/>
      <c r="AF116" s="123"/>
      <c r="AG116" s="107"/>
      <c r="AH116" s="37"/>
      <c r="AI116" s="37"/>
      <c r="AJ116" s="37"/>
      <c r="AK116" s="37"/>
      <c r="AL116" s="37"/>
      <c r="AM116" s="37"/>
      <c r="AN116" s="37"/>
      <c r="AO116" s="37"/>
      <c r="AP116" s="37"/>
      <c r="AQ116" s="123"/>
      <c r="AR116" s="107"/>
    </row>
    <row r="117" spans="2:45" s="10" customFormat="1" ht="15.75" thickBot="1" x14ac:dyDescent="0.3">
      <c r="B117" s="15"/>
      <c r="C117" s="8"/>
      <c r="D117" s="9"/>
      <c r="E117" s="9"/>
      <c r="F117" s="44"/>
      <c r="G117" s="44"/>
      <c r="H117" s="42"/>
      <c r="I117" s="98"/>
      <c r="J117" s="98"/>
      <c r="K117" s="43"/>
      <c r="L117" s="44"/>
      <c r="M117" s="44"/>
      <c r="N117" s="44"/>
      <c r="O117" s="44"/>
      <c r="P117" s="44"/>
      <c r="Q117" s="44"/>
      <c r="R117" s="44"/>
      <c r="S117" s="44"/>
      <c r="T117" s="44"/>
      <c r="U117" s="124"/>
      <c r="V117" s="110"/>
      <c r="W117" s="44"/>
      <c r="X117" s="44"/>
      <c r="Y117" s="44"/>
      <c r="Z117" s="44"/>
      <c r="AA117" s="44"/>
      <c r="AB117" s="44"/>
      <c r="AC117" s="44"/>
      <c r="AD117" s="44"/>
      <c r="AE117" s="44"/>
      <c r="AF117" s="124"/>
      <c r="AG117" s="110"/>
      <c r="AH117" s="44"/>
      <c r="AI117" s="44"/>
      <c r="AJ117" s="44"/>
      <c r="AK117" s="44"/>
      <c r="AL117" s="44"/>
      <c r="AM117" s="44"/>
      <c r="AN117" s="44"/>
      <c r="AO117" s="44"/>
      <c r="AP117" s="44"/>
      <c r="AQ117" s="124"/>
      <c r="AR117" s="110"/>
      <c r="AS117" s="17"/>
    </row>
    <row r="118" spans="2:45" x14ac:dyDescent="0.25">
      <c r="B118" s="16"/>
      <c r="C118" s="5" t="s">
        <v>24</v>
      </c>
      <c r="D118" s="6"/>
      <c r="E118" s="6"/>
      <c r="F118" s="35" t="s">
        <v>1</v>
      </c>
      <c r="G118" s="35" t="s">
        <v>73</v>
      </c>
      <c r="H118" s="36">
        <v>1</v>
      </c>
      <c r="I118" s="97">
        <f t="shared" ref="I118:J119" si="18">U118+AF118+AQ118</f>
        <v>0.71482889733840305</v>
      </c>
      <c r="J118" s="97">
        <f t="shared" si="18"/>
        <v>0.72623574144486691</v>
      </c>
      <c r="K118" s="39">
        <v>263</v>
      </c>
      <c r="L118" s="21"/>
      <c r="M118" s="37"/>
      <c r="N118" s="37"/>
      <c r="O118" s="37"/>
      <c r="P118" s="37"/>
      <c r="Q118" s="37">
        <v>140</v>
      </c>
      <c r="R118" s="37">
        <v>41</v>
      </c>
      <c r="S118" s="37">
        <v>2</v>
      </c>
      <c r="T118" s="37">
        <v>1</v>
      </c>
      <c r="U118" s="117">
        <f>(Q118+R118)/K118</f>
        <v>0.68821292775665399</v>
      </c>
      <c r="V118" s="97">
        <f>(Q118+T118+R118+S118)/K118</f>
        <v>0.69961977186311786</v>
      </c>
      <c r="W118" s="37"/>
      <c r="X118" s="37"/>
      <c r="Y118" s="37"/>
      <c r="Z118" s="37"/>
      <c r="AA118" s="37"/>
      <c r="AB118" s="37">
        <v>0</v>
      </c>
      <c r="AC118" s="37">
        <v>1</v>
      </c>
      <c r="AD118" s="37">
        <v>0</v>
      </c>
      <c r="AE118" s="37">
        <v>0</v>
      </c>
      <c r="AF118" s="117">
        <f>(AB118+AC118)/K118</f>
        <v>3.8022813688212928E-3</v>
      </c>
      <c r="AG118" s="97">
        <f>(AB118+AE118+AC118+AD118)/K118</f>
        <v>3.8022813688212928E-3</v>
      </c>
      <c r="AH118" s="37"/>
      <c r="AI118" s="37"/>
      <c r="AJ118" s="37"/>
      <c r="AK118" s="37"/>
      <c r="AL118" s="37"/>
      <c r="AM118" s="37">
        <v>0</v>
      </c>
      <c r="AN118" s="37">
        <v>6</v>
      </c>
      <c r="AO118" s="37">
        <v>0</v>
      </c>
      <c r="AP118" s="37">
        <v>0</v>
      </c>
      <c r="AQ118" s="117">
        <f>(AM118+AN118)/K118</f>
        <v>2.2813688212927757E-2</v>
      </c>
      <c r="AR118" s="97">
        <f>(AM118+AP118+AN118+AO118)/K118</f>
        <v>2.2813688212927757E-2</v>
      </c>
      <c r="AS118" s="33"/>
    </row>
    <row r="119" spans="2:45" x14ac:dyDescent="0.25">
      <c r="B119" s="16"/>
      <c r="C119" s="5"/>
      <c r="D119" s="6"/>
      <c r="E119" s="6"/>
      <c r="F119" s="35" t="s">
        <v>32</v>
      </c>
      <c r="G119" s="35" t="s">
        <v>73</v>
      </c>
      <c r="H119" s="36">
        <v>2</v>
      </c>
      <c r="I119" s="97">
        <f t="shared" si="18"/>
        <v>0.68556701030927836</v>
      </c>
      <c r="J119" s="97">
        <f t="shared" si="18"/>
        <v>0.72164948453608246</v>
      </c>
      <c r="K119" s="38">
        <v>194</v>
      </c>
      <c r="L119" s="21"/>
      <c r="M119" s="37"/>
      <c r="N119" s="37"/>
      <c r="O119" s="37"/>
      <c r="P119" s="37">
        <v>35</v>
      </c>
      <c r="Q119" s="37">
        <v>66</v>
      </c>
      <c r="R119" s="37">
        <v>26</v>
      </c>
      <c r="S119" s="37">
        <v>2</v>
      </c>
      <c r="T119" s="37">
        <v>1</v>
      </c>
      <c r="U119" s="117">
        <f>(Q119+P119+R119)/K119</f>
        <v>0.65463917525773196</v>
      </c>
      <c r="V119" s="97">
        <f>(P119+Q119+T119+R119+S119)/K119</f>
        <v>0.67010309278350511</v>
      </c>
      <c r="W119" s="37"/>
      <c r="X119" s="37"/>
      <c r="Y119" s="37"/>
      <c r="Z119" s="37"/>
      <c r="AA119" s="37">
        <v>0</v>
      </c>
      <c r="AB119" s="37">
        <v>1</v>
      </c>
      <c r="AC119" s="37">
        <v>1</v>
      </c>
      <c r="AD119" s="37">
        <v>0</v>
      </c>
      <c r="AE119" s="37">
        <v>1</v>
      </c>
      <c r="AF119" s="117">
        <f>(AB119+AA119+AC119)/K119</f>
        <v>1.0309278350515464E-2</v>
      </c>
      <c r="AG119" s="97">
        <f>(AA119+AB119+AE119+AC119+AD119)/K119</f>
        <v>1.5463917525773196E-2</v>
      </c>
      <c r="AH119" s="37"/>
      <c r="AI119" s="37"/>
      <c r="AJ119" s="37"/>
      <c r="AK119" s="37"/>
      <c r="AL119" s="37">
        <v>3</v>
      </c>
      <c r="AM119" s="37">
        <v>1</v>
      </c>
      <c r="AN119" s="37">
        <v>0</v>
      </c>
      <c r="AO119" s="37">
        <v>1</v>
      </c>
      <c r="AP119" s="37">
        <v>2</v>
      </c>
      <c r="AQ119" s="117">
        <f>(AM119+AL119+AN119)/K119</f>
        <v>2.0618556701030927E-2</v>
      </c>
      <c r="AR119" s="97">
        <f>(AL119+AM119+AP119+AN119+AO119)/K119</f>
        <v>3.608247422680412E-2</v>
      </c>
    </row>
    <row r="120" spans="2:45" x14ac:dyDescent="0.25">
      <c r="B120" s="16"/>
      <c r="C120" s="5"/>
      <c r="D120" s="6"/>
      <c r="E120" s="6"/>
      <c r="F120" s="35" t="s">
        <v>2</v>
      </c>
      <c r="G120" s="35" t="s">
        <v>73</v>
      </c>
      <c r="H120" s="36">
        <v>4</v>
      </c>
      <c r="I120" s="96" t="s">
        <v>28</v>
      </c>
      <c r="J120" s="96" t="s">
        <v>28</v>
      </c>
      <c r="K120" s="39" t="s">
        <v>29</v>
      </c>
      <c r="L120" s="40"/>
      <c r="M120" s="40"/>
      <c r="N120" s="40"/>
      <c r="O120" s="40"/>
      <c r="P120" s="40"/>
      <c r="Q120" s="40"/>
      <c r="R120" s="40"/>
      <c r="S120" s="40"/>
      <c r="T120" s="40"/>
      <c r="U120" s="123"/>
      <c r="V120" s="107"/>
      <c r="W120" s="37"/>
      <c r="X120" s="37"/>
      <c r="Y120" s="37"/>
      <c r="Z120" s="37"/>
      <c r="AA120" s="37"/>
      <c r="AB120" s="37"/>
      <c r="AC120" s="37"/>
      <c r="AD120" s="37"/>
      <c r="AE120" s="37"/>
      <c r="AF120" s="123"/>
      <c r="AG120" s="107"/>
      <c r="AH120" s="37"/>
      <c r="AI120" s="37"/>
      <c r="AJ120" s="37"/>
      <c r="AK120" s="37"/>
      <c r="AL120" s="37"/>
      <c r="AM120" s="37"/>
      <c r="AN120" s="37"/>
      <c r="AO120" s="37"/>
      <c r="AP120" s="37"/>
      <c r="AQ120" s="123"/>
      <c r="AR120" s="107"/>
    </row>
    <row r="121" spans="2:45" x14ac:dyDescent="0.25">
      <c r="B121" s="16"/>
      <c r="C121" s="5"/>
      <c r="D121" s="6"/>
      <c r="E121" s="6"/>
      <c r="F121" s="35" t="s">
        <v>4</v>
      </c>
      <c r="G121" s="35" t="s">
        <v>73</v>
      </c>
      <c r="H121" s="36">
        <v>3</v>
      </c>
      <c r="I121" s="96" t="s">
        <v>28</v>
      </c>
      <c r="J121" s="96" t="s">
        <v>28</v>
      </c>
      <c r="K121" s="39" t="s">
        <v>29</v>
      </c>
      <c r="L121" s="40"/>
      <c r="M121" s="40"/>
      <c r="N121" s="40"/>
      <c r="O121" s="40"/>
      <c r="P121" s="40"/>
      <c r="Q121" s="40"/>
      <c r="R121" s="40"/>
      <c r="S121" s="40"/>
      <c r="T121" s="40"/>
      <c r="U121" s="123"/>
      <c r="V121" s="107"/>
      <c r="W121" s="37"/>
      <c r="X121" s="37"/>
      <c r="Y121" s="37"/>
      <c r="Z121" s="37"/>
      <c r="AA121" s="37"/>
      <c r="AB121" s="37"/>
      <c r="AC121" s="37"/>
      <c r="AD121" s="37"/>
      <c r="AE121" s="37"/>
      <c r="AF121" s="123"/>
      <c r="AG121" s="107"/>
      <c r="AH121" s="37"/>
      <c r="AI121" s="37"/>
      <c r="AJ121" s="37"/>
      <c r="AK121" s="37"/>
      <c r="AL121" s="37"/>
      <c r="AM121" s="37"/>
      <c r="AN121" s="37"/>
      <c r="AO121" s="37"/>
      <c r="AP121" s="37"/>
      <c r="AQ121" s="123"/>
      <c r="AR121" s="107"/>
    </row>
    <row r="122" spans="2:45" x14ac:dyDescent="0.25">
      <c r="B122" s="16"/>
      <c r="C122" s="5"/>
      <c r="D122" s="6"/>
      <c r="E122" s="6"/>
      <c r="F122" s="35" t="s">
        <v>5</v>
      </c>
      <c r="G122" s="35" t="s">
        <v>73</v>
      </c>
      <c r="H122" s="36">
        <v>6</v>
      </c>
      <c r="I122" s="96" t="s">
        <v>28</v>
      </c>
      <c r="J122" s="96" t="s">
        <v>28</v>
      </c>
      <c r="K122" s="39" t="s">
        <v>29</v>
      </c>
      <c r="L122" s="40"/>
      <c r="M122" s="40"/>
      <c r="N122" s="40"/>
      <c r="O122" s="40"/>
      <c r="P122" s="40"/>
      <c r="Q122" s="40"/>
      <c r="R122" s="40"/>
      <c r="S122" s="40"/>
      <c r="T122" s="40"/>
      <c r="U122" s="123"/>
      <c r="V122" s="107"/>
      <c r="W122" s="37"/>
      <c r="X122" s="37"/>
      <c r="Y122" s="37"/>
      <c r="Z122" s="37"/>
      <c r="AA122" s="37"/>
      <c r="AB122" s="37"/>
      <c r="AC122" s="37"/>
      <c r="AD122" s="37"/>
      <c r="AE122" s="37"/>
      <c r="AF122" s="123"/>
      <c r="AG122" s="107"/>
      <c r="AH122" s="37"/>
      <c r="AI122" s="37"/>
      <c r="AJ122" s="37"/>
      <c r="AK122" s="37"/>
      <c r="AL122" s="37"/>
      <c r="AM122" s="37"/>
      <c r="AN122" s="37"/>
      <c r="AO122" s="37"/>
      <c r="AP122" s="37"/>
      <c r="AQ122" s="123"/>
      <c r="AR122" s="107"/>
    </row>
    <row r="123" spans="2:45" s="28" customFormat="1" ht="15.75" thickBot="1" x14ac:dyDescent="0.3">
      <c r="B123" s="27"/>
      <c r="C123" s="8"/>
      <c r="D123" s="8"/>
      <c r="E123" s="8"/>
      <c r="F123" s="44"/>
      <c r="G123" s="44"/>
      <c r="H123" s="42"/>
      <c r="I123" s="98"/>
      <c r="J123" s="98"/>
      <c r="K123" s="43"/>
      <c r="L123" s="44"/>
      <c r="M123" s="44"/>
      <c r="N123" s="44"/>
      <c r="O123" s="44"/>
      <c r="P123" s="44"/>
      <c r="Q123" s="44"/>
      <c r="R123" s="44"/>
      <c r="S123" s="44"/>
      <c r="T123" s="44"/>
      <c r="U123" s="124"/>
      <c r="V123" s="110"/>
      <c r="W123" s="44"/>
      <c r="X123" s="44"/>
      <c r="Y123" s="44"/>
      <c r="Z123" s="44"/>
      <c r="AA123" s="44"/>
      <c r="AB123" s="44"/>
      <c r="AC123" s="44"/>
      <c r="AD123" s="44"/>
      <c r="AE123" s="44"/>
      <c r="AF123" s="124"/>
      <c r="AG123" s="110"/>
      <c r="AH123" s="44"/>
      <c r="AI123" s="44"/>
      <c r="AJ123" s="44"/>
      <c r="AK123" s="44"/>
      <c r="AL123" s="44"/>
      <c r="AM123" s="44"/>
      <c r="AN123" s="44"/>
      <c r="AO123" s="44"/>
      <c r="AP123" s="44"/>
      <c r="AQ123" s="124"/>
      <c r="AR123" s="110"/>
      <c r="AS123" s="26"/>
    </row>
    <row r="124" spans="2:45" x14ac:dyDescent="0.25">
      <c r="B124" s="16"/>
      <c r="C124" s="5" t="s">
        <v>25</v>
      </c>
      <c r="D124" s="6"/>
      <c r="E124" s="6"/>
      <c r="F124" s="35" t="s">
        <v>1</v>
      </c>
      <c r="G124" s="35" t="s">
        <v>73</v>
      </c>
      <c r="H124" s="36">
        <v>1</v>
      </c>
      <c r="I124" s="97">
        <f t="shared" ref="I124:J126" si="19">U124+AF124+AQ124</f>
        <v>0.73900293255131966</v>
      </c>
      <c r="J124" s="97">
        <f t="shared" si="19"/>
        <v>0.78299120234604103</v>
      </c>
      <c r="K124" s="38">
        <v>341</v>
      </c>
      <c r="L124" s="21"/>
      <c r="M124" s="37"/>
      <c r="N124" s="37"/>
      <c r="O124" s="37"/>
      <c r="P124" s="37"/>
      <c r="Q124" s="37">
        <v>179</v>
      </c>
      <c r="R124" s="37">
        <v>73</v>
      </c>
      <c r="S124" s="37">
        <v>13</v>
      </c>
      <c r="T124" s="37">
        <v>1</v>
      </c>
      <c r="U124" s="117">
        <f>(Q124+R124)/K124</f>
        <v>0.73900293255131966</v>
      </c>
      <c r="V124" s="97">
        <f>(Q124+T124+R124+S124)/K124</f>
        <v>0.78005865102639294</v>
      </c>
      <c r="W124" s="37"/>
      <c r="X124" s="37"/>
      <c r="Y124" s="37"/>
      <c r="Z124" s="37"/>
      <c r="AA124" s="37"/>
      <c r="AB124" s="37">
        <v>0</v>
      </c>
      <c r="AC124" s="37">
        <v>0</v>
      </c>
      <c r="AD124" s="37">
        <v>0</v>
      </c>
      <c r="AE124" s="37">
        <v>0</v>
      </c>
      <c r="AF124" s="117">
        <f>(AB124+AC124)/K124</f>
        <v>0</v>
      </c>
      <c r="AG124" s="97">
        <f>(AB124+AE124+AC124+AD124)/K124</f>
        <v>0</v>
      </c>
      <c r="AH124" s="37"/>
      <c r="AI124" s="37"/>
      <c r="AJ124" s="37"/>
      <c r="AK124" s="37"/>
      <c r="AL124" s="37"/>
      <c r="AM124" s="37">
        <v>0</v>
      </c>
      <c r="AN124" s="37">
        <v>0</v>
      </c>
      <c r="AO124" s="37">
        <v>1</v>
      </c>
      <c r="AP124" s="37">
        <v>0</v>
      </c>
      <c r="AQ124" s="117">
        <f>(AM124+AN124)/K124</f>
        <v>0</v>
      </c>
      <c r="AR124" s="97">
        <f>(AM124+AP124+AN124+AO124)/K124</f>
        <v>2.9325513196480938E-3</v>
      </c>
    </row>
    <row r="125" spans="2:45" x14ac:dyDescent="0.25">
      <c r="B125" s="16"/>
      <c r="C125" s="5"/>
      <c r="D125" s="6"/>
      <c r="E125" s="6"/>
      <c r="F125" s="35" t="s">
        <v>32</v>
      </c>
      <c r="G125" s="35" t="s">
        <v>73</v>
      </c>
      <c r="H125" s="36">
        <v>2</v>
      </c>
      <c r="I125" s="97">
        <f t="shared" si="19"/>
        <v>0.72904483430799216</v>
      </c>
      <c r="J125" s="97">
        <f t="shared" si="19"/>
        <v>0.78557504873294337</v>
      </c>
      <c r="K125" s="38">
        <v>513</v>
      </c>
      <c r="L125" s="21"/>
      <c r="M125" s="37"/>
      <c r="N125" s="37"/>
      <c r="O125" s="37"/>
      <c r="P125" s="37">
        <v>25</v>
      </c>
      <c r="Q125" s="37">
        <v>265</v>
      </c>
      <c r="R125" s="37">
        <v>67</v>
      </c>
      <c r="S125" s="37">
        <v>12</v>
      </c>
      <c r="T125" s="37">
        <v>3</v>
      </c>
      <c r="U125" s="117">
        <f>(Q125+P125+R125)/K125</f>
        <v>0.69590643274853803</v>
      </c>
      <c r="V125" s="97">
        <f>(P125+Q125+T125+R125+S125)/K125</f>
        <v>0.72514619883040932</v>
      </c>
      <c r="W125" s="37"/>
      <c r="X125" s="37"/>
      <c r="Y125" s="37"/>
      <c r="Z125" s="37"/>
      <c r="AA125" s="37">
        <v>0</v>
      </c>
      <c r="AB125" s="37">
        <v>0</v>
      </c>
      <c r="AC125" s="37">
        <v>3</v>
      </c>
      <c r="AD125" s="37">
        <v>2</v>
      </c>
      <c r="AE125" s="37">
        <v>3</v>
      </c>
      <c r="AF125" s="117">
        <f>(AB125+AA125+AC125)/K125</f>
        <v>5.8479532163742687E-3</v>
      </c>
      <c r="AG125" s="97">
        <f>(AA125+AB125+AE125+AC125+AD125)/K125</f>
        <v>1.5594541910331383E-2</v>
      </c>
      <c r="AH125" s="37"/>
      <c r="AI125" s="37"/>
      <c r="AJ125" s="37"/>
      <c r="AK125" s="37"/>
      <c r="AL125" s="37">
        <v>5</v>
      </c>
      <c r="AM125" s="37">
        <v>6</v>
      </c>
      <c r="AN125" s="37">
        <v>3</v>
      </c>
      <c r="AO125" s="37">
        <v>4</v>
      </c>
      <c r="AP125" s="37">
        <v>5</v>
      </c>
      <c r="AQ125" s="117">
        <f>(AM125+AL125+AN125)/K125</f>
        <v>2.7290448343079921E-2</v>
      </c>
      <c r="AR125" s="97">
        <f>(AL125+AM125+AP125+AN125+AO125)/K125</f>
        <v>4.4834307992202727E-2</v>
      </c>
    </row>
    <row r="126" spans="2:45" x14ac:dyDescent="0.25">
      <c r="B126" s="16"/>
      <c r="C126" s="5"/>
      <c r="D126" s="6"/>
      <c r="E126" s="6"/>
      <c r="F126" s="35" t="s">
        <v>2</v>
      </c>
      <c r="G126" s="35" t="s">
        <v>73</v>
      </c>
      <c r="H126" s="36">
        <v>4</v>
      </c>
      <c r="I126" s="97">
        <f t="shared" si="19"/>
        <v>1</v>
      </c>
      <c r="J126" s="97">
        <f>V126+AG126+AR126</f>
        <v>1</v>
      </c>
      <c r="K126" s="38">
        <v>17</v>
      </c>
      <c r="L126" s="21"/>
      <c r="M126" s="37"/>
      <c r="N126" s="37">
        <v>17</v>
      </c>
      <c r="O126" s="37">
        <v>0</v>
      </c>
      <c r="P126" s="37">
        <v>0</v>
      </c>
      <c r="Q126" s="37">
        <v>0</v>
      </c>
      <c r="R126" s="37">
        <v>0</v>
      </c>
      <c r="S126" s="37">
        <v>0</v>
      </c>
      <c r="T126" s="37">
        <v>0</v>
      </c>
      <c r="U126" s="117">
        <f>(N126+O126+P126+Q126+R126)/K126</f>
        <v>1</v>
      </c>
      <c r="V126" s="97">
        <f>(O126+P126+Q126+R126+S126+N126+T126)/K126</f>
        <v>1</v>
      </c>
      <c r="W126" s="37"/>
      <c r="X126" s="37"/>
      <c r="Y126" s="37">
        <v>0</v>
      </c>
      <c r="Z126" s="37">
        <v>0</v>
      </c>
      <c r="AA126" s="37">
        <v>0</v>
      </c>
      <c r="AB126" s="37">
        <v>0</v>
      </c>
      <c r="AC126" s="37">
        <v>0</v>
      </c>
      <c r="AD126" s="37">
        <v>0</v>
      </c>
      <c r="AE126" s="37">
        <v>0</v>
      </c>
      <c r="AF126" s="117">
        <f>(Y126+Z126+AA126+AB126+AC126)/K126</f>
        <v>0</v>
      </c>
      <c r="AG126" s="97">
        <f>(Z126+AA126+AB126+AC126+AD126+Y126+AE126)/K126</f>
        <v>0</v>
      </c>
      <c r="AH126" s="37"/>
      <c r="AI126" s="37"/>
      <c r="AJ126" s="37">
        <v>0</v>
      </c>
      <c r="AK126" s="37">
        <v>0</v>
      </c>
      <c r="AL126" s="37">
        <v>0</v>
      </c>
      <c r="AM126" s="37">
        <v>0</v>
      </c>
      <c r="AN126" s="37">
        <v>0</v>
      </c>
      <c r="AO126" s="37">
        <v>0</v>
      </c>
      <c r="AP126" s="37">
        <v>0</v>
      </c>
      <c r="AQ126" s="117">
        <f>(AJ126+AK126+AL126+AM126+AN126)/K126</f>
        <v>0</v>
      </c>
      <c r="AR126" s="97">
        <f>(AK126+AL126+AM126+AN126+AO126+AJ126+AP126)/K126</f>
        <v>0</v>
      </c>
    </row>
    <row r="127" spans="2:45" x14ac:dyDescent="0.25">
      <c r="B127" s="16"/>
      <c r="C127" s="5"/>
      <c r="D127" s="6"/>
      <c r="E127" s="6"/>
      <c r="F127" s="35" t="s">
        <v>4</v>
      </c>
      <c r="G127" s="35" t="s">
        <v>73</v>
      </c>
      <c r="H127" s="36">
        <v>3</v>
      </c>
      <c r="I127" s="96" t="s">
        <v>28</v>
      </c>
      <c r="J127" s="96" t="s">
        <v>28</v>
      </c>
      <c r="K127" s="39" t="s">
        <v>29</v>
      </c>
      <c r="L127" s="40"/>
      <c r="M127" s="40"/>
      <c r="N127" s="40"/>
      <c r="O127" s="40"/>
      <c r="P127" s="40"/>
      <c r="Q127" s="40"/>
      <c r="R127" s="40"/>
      <c r="S127" s="40"/>
      <c r="T127" s="40"/>
      <c r="U127" s="123"/>
      <c r="V127" s="107"/>
      <c r="W127" s="37"/>
      <c r="X127" s="37"/>
      <c r="Y127" s="37"/>
      <c r="Z127" s="37"/>
      <c r="AA127" s="37"/>
      <c r="AB127" s="37"/>
      <c r="AC127" s="37"/>
      <c r="AD127" s="37"/>
      <c r="AE127" s="37"/>
      <c r="AF127" s="123"/>
      <c r="AG127" s="107"/>
      <c r="AH127" s="37"/>
      <c r="AI127" s="37"/>
      <c r="AJ127" s="37"/>
      <c r="AK127" s="37"/>
      <c r="AL127" s="37"/>
      <c r="AM127" s="37"/>
      <c r="AN127" s="37"/>
      <c r="AO127" s="37"/>
      <c r="AP127" s="37"/>
      <c r="AQ127" s="123"/>
      <c r="AR127" s="107"/>
    </row>
    <row r="128" spans="2:45" x14ac:dyDescent="0.25">
      <c r="B128" s="16"/>
      <c r="C128" s="5"/>
      <c r="D128" s="6"/>
      <c r="E128" s="6"/>
      <c r="F128" s="35" t="s">
        <v>5</v>
      </c>
      <c r="G128" s="35" t="s">
        <v>73</v>
      </c>
      <c r="H128" s="36">
        <v>6</v>
      </c>
      <c r="I128" s="96" t="s">
        <v>28</v>
      </c>
      <c r="J128" s="96" t="s">
        <v>28</v>
      </c>
      <c r="K128" s="39" t="s">
        <v>29</v>
      </c>
      <c r="L128" s="40"/>
      <c r="M128" s="40"/>
      <c r="N128" s="40"/>
      <c r="O128" s="40"/>
      <c r="P128" s="40"/>
      <c r="Q128" s="40"/>
      <c r="R128" s="40"/>
      <c r="S128" s="40"/>
      <c r="T128" s="40"/>
      <c r="U128" s="123"/>
      <c r="V128" s="107"/>
      <c r="W128" s="37"/>
      <c r="X128" s="37"/>
      <c r="Y128" s="37"/>
      <c r="Z128" s="37"/>
      <c r="AA128" s="37"/>
      <c r="AB128" s="37"/>
      <c r="AC128" s="37"/>
      <c r="AD128" s="37"/>
      <c r="AE128" s="37"/>
      <c r="AF128" s="123"/>
      <c r="AG128" s="107"/>
      <c r="AH128" s="37"/>
      <c r="AI128" s="37"/>
      <c r="AJ128" s="37"/>
      <c r="AK128" s="37"/>
      <c r="AL128" s="37"/>
      <c r="AM128" s="37"/>
      <c r="AN128" s="37"/>
      <c r="AO128" s="37"/>
      <c r="AP128" s="37"/>
      <c r="AQ128" s="123"/>
      <c r="AR128" s="107"/>
    </row>
    <row r="129" spans="2:45" s="28" customFormat="1" ht="15.75" thickBot="1" x14ac:dyDescent="0.3">
      <c r="B129" s="27"/>
      <c r="C129" s="8"/>
      <c r="D129" s="8"/>
      <c r="E129" s="8"/>
      <c r="F129" s="44"/>
      <c r="G129" s="44"/>
      <c r="H129" s="42"/>
      <c r="I129" s="98"/>
      <c r="J129" s="98"/>
      <c r="K129" s="43"/>
      <c r="L129" s="44"/>
      <c r="M129" s="44"/>
      <c r="N129" s="44"/>
      <c r="O129" s="44"/>
      <c r="P129" s="44"/>
      <c r="Q129" s="44"/>
      <c r="R129" s="44"/>
      <c r="S129" s="44"/>
      <c r="T129" s="44"/>
      <c r="U129" s="124"/>
      <c r="V129" s="110"/>
      <c r="W129" s="44"/>
      <c r="X129" s="44"/>
      <c r="Y129" s="44"/>
      <c r="Z129" s="44"/>
      <c r="AA129" s="44"/>
      <c r="AB129" s="44"/>
      <c r="AC129" s="44"/>
      <c r="AD129" s="44"/>
      <c r="AE129" s="44"/>
      <c r="AF129" s="124"/>
      <c r="AG129" s="110"/>
      <c r="AH129" s="44"/>
      <c r="AI129" s="44"/>
      <c r="AJ129" s="44"/>
      <c r="AK129" s="44"/>
      <c r="AL129" s="44"/>
      <c r="AM129" s="44"/>
      <c r="AN129" s="44"/>
      <c r="AO129" s="44"/>
      <c r="AP129" s="44"/>
      <c r="AQ129" s="124"/>
      <c r="AR129" s="110"/>
      <c r="AS129" s="26"/>
    </row>
    <row r="130" spans="2:45" x14ac:dyDescent="0.25">
      <c r="B130" s="16"/>
      <c r="C130" s="5" t="s">
        <v>26</v>
      </c>
      <c r="D130" s="6"/>
      <c r="E130" s="6"/>
      <c r="F130" s="35" t="s">
        <v>1</v>
      </c>
      <c r="G130" s="35" t="s">
        <v>73</v>
      </c>
      <c r="H130" s="36"/>
      <c r="I130" s="97">
        <f t="shared" ref="I130:J132" si="20">U130+AF130+AQ130</f>
        <v>0.84116192830655123</v>
      </c>
      <c r="J130" s="97">
        <f t="shared" si="20"/>
        <v>0.85908529048207671</v>
      </c>
      <c r="K130" s="39">
        <v>1618</v>
      </c>
      <c r="L130" s="21"/>
      <c r="M130" s="37"/>
      <c r="N130" s="37"/>
      <c r="O130" s="37"/>
      <c r="P130" s="37"/>
      <c r="Q130" s="40">
        <v>1039</v>
      </c>
      <c r="R130" s="37">
        <v>318</v>
      </c>
      <c r="S130" s="37">
        <v>19</v>
      </c>
      <c r="T130" s="37">
        <v>2</v>
      </c>
      <c r="U130" s="117">
        <f>(Q130+R130)/K130</f>
        <v>0.83868974042027189</v>
      </c>
      <c r="V130" s="97">
        <f>(Q130+T130+R130+S130)/K130</f>
        <v>0.85166872682323858</v>
      </c>
      <c r="W130" s="37"/>
      <c r="X130" s="37"/>
      <c r="Y130" s="37"/>
      <c r="Z130" s="37"/>
      <c r="AA130" s="37"/>
      <c r="AB130" s="37">
        <v>0</v>
      </c>
      <c r="AC130" s="37">
        <v>0</v>
      </c>
      <c r="AD130" s="37">
        <v>0</v>
      </c>
      <c r="AE130" s="37">
        <v>1</v>
      </c>
      <c r="AF130" s="117">
        <f>(AB130+AC130)/K130</f>
        <v>0</v>
      </c>
      <c r="AG130" s="97">
        <f>(AB130+AE130+AC130+AD130)/K130</f>
        <v>6.1804697156983925E-4</v>
      </c>
      <c r="AH130" s="37"/>
      <c r="AI130" s="37"/>
      <c r="AJ130" s="37"/>
      <c r="AK130" s="37"/>
      <c r="AL130" s="37"/>
      <c r="AM130" s="37">
        <v>2</v>
      </c>
      <c r="AN130" s="37">
        <v>2</v>
      </c>
      <c r="AO130" s="37">
        <v>6</v>
      </c>
      <c r="AP130" s="37">
        <v>1</v>
      </c>
      <c r="AQ130" s="117">
        <f>(AM130+AN130)/K130</f>
        <v>2.472187886279357E-3</v>
      </c>
      <c r="AR130" s="97">
        <f>(AM130+AP130+AN130+AO130)/K130</f>
        <v>6.798516687268232E-3</v>
      </c>
    </row>
    <row r="131" spans="2:45" x14ac:dyDescent="0.25">
      <c r="B131" s="16"/>
      <c r="C131" s="5"/>
      <c r="D131" s="6"/>
      <c r="E131" s="6"/>
      <c r="F131" s="35" t="s">
        <v>32</v>
      </c>
      <c r="G131" s="35" t="s">
        <v>73</v>
      </c>
      <c r="H131" s="36">
        <v>2</v>
      </c>
      <c r="I131" s="97">
        <f t="shared" si="20"/>
        <v>0.72270955165692019</v>
      </c>
      <c r="J131" s="97">
        <f t="shared" si="20"/>
        <v>0.78411306042884987</v>
      </c>
      <c r="K131" s="39">
        <v>4104</v>
      </c>
      <c r="L131" s="21"/>
      <c r="M131" s="37"/>
      <c r="N131" s="37"/>
      <c r="O131" s="37"/>
      <c r="P131" s="37">
        <v>33</v>
      </c>
      <c r="Q131" s="40">
        <v>2251</v>
      </c>
      <c r="R131" s="37">
        <v>651</v>
      </c>
      <c r="S131" s="37">
        <v>159</v>
      </c>
      <c r="T131" s="37">
        <v>44</v>
      </c>
      <c r="U131" s="117">
        <f>(Q131+P131+R131)/K131</f>
        <v>0.71515594541910332</v>
      </c>
      <c r="V131" s="97">
        <f>(P131+Q131+T131+R131+S131)/K131</f>
        <v>0.76461988304093564</v>
      </c>
      <c r="W131" s="37"/>
      <c r="X131" s="37"/>
      <c r="Y131" s="37"/>
      <c r="Z131" s="37"/>
      <c r="AA131" s="37">
        <v>1</v>
      </c>
      <c r="AB131" s="37">
        <v>1</v>
      </c>
      <c r="AC131" s="37">
        <v>5</v>
      </c>
      <c r="AD131" s="37">
        <v>8</v>
      </c>
      <c r="AE131" s="37">
        <v>4</v>
      </c>
      <c r="AF131" s="117">
        <f>(AB131+AA131+AC131)/K131</f>
        <v>1.705653021442495E-3</v>
      </c>
      <c r="AG131" s="97">
        <f>(AA131+AB131+AE131+AC131+AD131)/K131</f>
        <v>4.6296296296296294E-3</v>
      </c>
      <c r="AH131" s="37"/>
      <c r="AI131" s="37"/>
      <c r="AJ131" s="37"/>
      <c r="AK131" s="37"/>
      <c r="AL131" s="37">
        <v>4</v>
      </c>
      <c r="AM131" s="37">
        <v>10</v>
      </c>
      <c r="AN131" s="37">
        <v>10</v>
      </c>
      <c r="AO131" s="37">
        <v>19</v>
      </c>
      <c r="AP131" s="37">
        <v>18</v>
      </c>
      <c r="AQ131" s="117">
        <f>(AM131+AL131+AN131)/K131</f>
        <v>5.8479532163742687E-3</v>
      </c>
      <c r="AR131" s="97">
        <f>(AL131+AM131+AP131+AN131+AO131)/K131</f>
        <v>1.48635477582846E-2</v>
      </c>
    </row>
    <row r="132" spans="2:45" x14ac:dyDescent="0.25">
      <c r="B132" s="16"/>
      <c r="C132" s="5"/>
      <c r="D132" s="6"/>
      <c r="E132" s="6"/>
      <c r="F132" s="35" t="s">
        <v>2</v>
      </c>
      <c r="G132" s="35" t="s">
        <v>73</v>
      </c>
      <c r="H132" s="36">
        <v>4</v>
      </c>
      <c r="I132" s="97">
        <f t="shared" si="20"/>
        <v>0.67203219315895379</v>
      </c>
      <c r="J132" s="97">
        <f>V132+AG132+AR132</f>
        <v>0.72434607645875249</v>
      </c>
      <c r="K132" s="38">
        <v>497</v>
      </c>
      <c r="L132" s="21"/>
      <c r="M132" s="37"/>
      <c r="N132" s="37">
        <v>13</v>
      </c>
      <c r="O132" s="37">
        <v>80</v>
      </c>
      <c r="P132" s="37">
        <v>90</v>
      </c>
      <c r="Q132" s="37">
        <v>83</v>
      </c>
      <c r="R132" s="37">
        <v>40</v>
      </c>
      <c r="S132" s="37">
        <v>10</v>
      </c>
      <c r="T132" s="37">
        <v>4</v>
      </c>
      <c r="U132" s="117">
        <f>(N132+O132+P132+Q132+R132)/K132</f>
        <v>0.61569416498993967</v>
      </c>
      <c r="V132" s="97">
        <f>(O132+P132+Q132+R132+S132+N132+T132)/K132</f>
        <v>0.64386317907444668</v>
      </c>
      <c r="W132" s="37"/>
      <c r="X132" s="37"/>
      <c r="Y132" s="37">
        <v>1</v>
      </c>
      <c r="Z132" s="37">
        <v>0</v>
      </c>
      <c r="AA132" s="37">
        <v>1</v>
      </c>
      <c r="AB132" s="37">
        <v>1</v>
      </c>
      <c r="AC132" s="37">
        <v>0</v>
      </c>
      <c r="AD132" s="37">
        <v>2</v>
      </c>
      <c r="AE132" s="37">
        <v>3</v>
      </c>
      <c r="AF132" s="117">
        <f>(Y132+Z132+AA132+AB132+AC132)/K132</f>
        <v>6.0362173038229373E-3</v>
      </c>
      <c r="AG132" s="97">
        <f>(Z132+AA132+AB132+AC132+AD132+Y132+AE132)/K132</f>
        <v>1.6096579476861168E-2</v>
      </c>
      <c r="AH132" s="37"/>
      <c r="AI132" s="37"/>
      <c r="AJ132" s="37">
        <v>7</v>
      </c>
      <c r="AK132" s="37">
        <v>6</v>
      </c>
      <c r="AL132" s="37">
        <v>4</v>
      </c>
      <c r="AM132" s="37">
        <v>6</v>
      </c>
      <c r="AN132" s="37">
        <v>2</v>
      </c>
      <c r="AO132" s="37">
        <v>4</v>
      </c>
      <c r="AP132" s="37">
        <v>3</v>
      </c>
      <c r="AQ132" s="117">
        <f>(AJ132+AK132+AL132+AM132+AN132)/K132</f>
        <v>5.030181086519115E-2</v>
      </c>
      <c r="AR132" s="97">
        <f>(AK132+AL132+AM132+AN132+AO132+AJ132+AP132)/K132</f>
        <v>6.4386317907444673E-2</v>
      </c>
    </row>
    <row r="133" spans="2:45" x14ac:dyDescent="0.25">
      <c r="B133" s="16"/>
      <c r="C133" s="5"/>
      <c r="D133" s="6"/>
      <c r="E133" s="6"/>
      <c r="F133" s="35" t="s">
        <v>4</v>
      </c>
      <c r="G133" s="35" t="s">
        <v>73</v>
      </c>
      <c r="H133" s="36">
        <v>3</v>
      </c>
      <c r="I133" s="96" t="s">
        <v>28</v>
      </c>
      <c r="J133" s="96" t="s">
        <v>28</v>
      </c>
      <c r="K133" s="39" t="s">
        <v>29</v>
      </c>
      <c r="L133" s="40"/>
      <c r="M133" s="40"/>
      <c r="N133" s="40"/>
      <c r="O133" s="40"/>
      <c r="P133" s="40"/>
      <c r="Q133" s="40"/>
      <c r="R133" s="40"/>
      <c r="S133" s="40"/>
      <c r="T133" s="40"/>
      <c r="U133" s="123"/>
      <c r="V133" s="107"/>
      <c r="W133" s="37"/>
      <c r="X133" s="37"/>
      <c r="Y133" s="37"/>
      <c r="Z133" s="37"/>
      <c r="AA133" s="37"/>
      <c r="AB133" s="37"/>
      <c r="AC133" s="37"/>
      <c r="AD133" s="37"/>
      <c r="AE133" s="37"/>
      <c r="AF133" s="123"/>
      <c r="AG133" s="107"/>
      <c r="AH133" s="37"/>
      <c r="AI133" s="37"/>
      <c r="AJ133" s="37"/>
      <c r="AK133" s="37"/>
      <c r="AL133" s="37"/>
      <c r="AM133" s="37"/>
      <c r="AN133" s="37"/>
      <c r="AO133" s="37"/>
      <c r="AP133" s="37"/>
      <c r="AQ133" s="123"/>
      <c r="AR133" s="107"/>
    </row>
    <row r="134" spans="2:45" x14ac:dyDescent="0.25">
      <c r="B134" s="16"/>
      <c r="C134" s="5"/>
      <c r="D134" s="6"/>
      <c r="E134" s="6"/>
      <c r="F134" s="35" t="s">
        <v>5</v>
      </c>
      <c r="G134" s="35" t="s">
        <v>73</v>
      </c>
      <c r="H134" s="36">
        <v>6</v>
      </c>
      <c r="I134" s="96" t="s">
        <v>28</v>
      </c>
      <c r="J134" s="96" t="s">
        <v>28</v>
      </c>
      <c r="K134" s="39" t="s">
        <v>29</v>
      </c>
      <c r="L134" s="40"/>
      <c r="M134" s="40"/>
      <c r="N134" s="40"/>
      <c r="O134" s="40"/>
      <c r="P134" s="40"/>
      <c r="Q134" s="40"/>
      <c r="R134" s="40"/>
      <c r="S134" s="40"/>
      <c r="T134" s="40"/>
      <c r="U134" s="123"/>
      <c r="V134" s="107"/>
      <c r="W134" s="37"/>
      <c r="X134" s="37"/>
      <c r="Y134" s="37"/>
      <c r="Z134" s="37"/>
      <c r="AA134" s="37"/>
      <c r="AB134" s="37"/>
      <c r="AC134" s="37"/>
      <c r="AD134" s="37"/>
      <c r="AE134" s="37"/>
      <c r="AF134" s="123"/>
      <c r="AG134" s="107"/>
      <c r="AH134" s="37"/>
      <c r="AI134" s="37"/>
      <c r="AJ134" s="37"/>
      <c r="AK134" s="37"/>
      <c r="AL134" s="37"/>
      <c r="AM134" s="37"/>
      <c r="AN134" s="37"/>
      <c r="AO134" s="37"/>
      <c r="AP134" s="37"/>
      <c r="AQ134" s="123"/>
      <c r="AR134" s="107"/>
    </row>
    <row r="135" spans="2:45" s="10" customFormat="1" ht="15.75" thickBot="1" x14ac:dyDescent="0.3">
      <c r="B135" s="15"/>
      <c r="C135" s="8"/>
      <c r="D135" s="9"/>
      <c r="E135" s="9"/>
      <c r="F135" s="44"/>
      <c r="G135" s="44"/>
      <c r="H135" s="42"/>
      <c r="I135" s="98"/>
      <c r="J135" s="98"/>
      <c r="K135" s="43"/>
      <c r="L135" s="44"/>
      <c r="M135" s="44"/>
      <c r="N135" s="44"/>
      <c r="O135" s="44"/>
      <c r="P135" s="44"/>
      <c r="Q135" s="44"/>
      <c r="R135" s="44"/>
      <c r="S135" s="44"/>
      <c r="T135" s="44"/>
      <c r="U135" s="124"/>
      <c r="V135" s="110"/>
      <c r="W135" s="44"/>
      <c r="X135" s="44"/>
      <c r="Y135" s="44"/>
      <c r="Z135" s="44"/>
      <c r="AA135" s="44"/>
      <c r="AB135" s="44"/>
      <c r="AC135" s="44"/>
      <c r="AD135" s="44"/>
      <c r="AE135" s="44"/>
      <c r="AF135" s="124"/>
      <c r="AG135" s="110"/>
      <c r="AH135" s="44"/>
      <c r="AI135" s="44"/>
      <c r="AJ135" s="44"/>
      <c r="AK135" s="44"/>
      <c r="AL135" s="44"/>
      <c r="AM135" s="44"/>
      <c r="AN135" s="44"/>
      <c r="AO135" s="44"/>
      <c r="AP135" s="44"/>
      <c r="AQ135" s="124"/>
      <c r="AR135" s="110"/>
      <c r="AS135" s="17"/>
    </row>
    <row r="136" spans="2:45" x14ac:dyDescent="0.25">
      <c r="B136" s="16"/>
      <c r="C136" s="5" t="s">
        <v>27</v>
      </c>
      <c r="D136" s="6"/>
      <c r="E136" s="6"/>
      <c r="F136" s="35" t="s">
        <v>1</v>
      </c>
      <c r="G136" s="35" t="s">
        <v>73</v>
      </c>
      <c r="H136" s="36">
        <v>1</v>
      </c>
      <c r="I136" s="96" t="s">
        <v>28</v>
      </c>
      <c r="J136" s="96" t="s">
        <v>28</v>
      </c>
      <c r="K136" s="38" t="s">
        <v>29</v>
      </c>
      <c r="L136" s="37"/>
      <c r="M136" s="37"/>
      <c r="N136" s="37"/>
      <c r="O136" s="37"/>
      <c r="P136" s="37"/>
      <c r="Q136" s="37"/>
      <c r="R136" s="37"/>
      <c r="S136" s="37"/>
      <c r="T136" s="37"/>
      <c r="U136" s="123"/>
      <c r="V136" s="107"/>
      <c r="W136" s="37"/>
      <c r="X136" s="37"/>
      <c r="Y136" s="37"/>
      <c r="Z136" s="37"/>
      <c r="AA136" s="37"/>
      <c r="AB136" s="37"/>
      <c r="AC136" s="37"/>
      <c r="AD136" s="37"/>
      <c r="AE136" s="37"/>
      <c r="AF136" s="123"/>
      <c r="AG136" s="107"/>
      <c r="AH136" s="37"/>
      <c r="AI136" s="37"/>
      <c r="AJ136" s="37"/>
      <c r="AK136" s="37"/>
      <c r="AL136" s="37"/>
      <c r="AM136" s="37"/>
      <c r="AN136" s="37"/>
      <c r="AO136" s="37"/>
      <c r="AP136" s="37"/>
      <c r="AQ136" s="123"/>
      <c r="AR136" s="107"/>
      <c r="AS136" s="41"/>
    </row>
    <row r="137" spans="2:45" x14ac:dyDescent="0.25">
      <c r="B137" s="16"/>
      <c r="C137" s="5"/>
      <c r="D137" s="6"/>
      <c r="E137" s="6"/>
      <c r="F137" s="35" t="s">
        <v>32</v>
      </c>
      <c r="G137" s="35" t="s">
        <v>73</v>
      </c>
      <c r="H137" s="36">
        <v>2</v>
      </c>
      <c r="I137" s="96" t="s">
        <v>28</v>
      </c>
      <c r="J137" s="96" t="s">
        <v>28</v>
      </c>
      <c r="K137" s="38" t="s">
        <v>29</v>
      </c>
      <c r="L137" s="37"/>
      <c r="M137" s="37"/>
      <c r="N137" s="37"/>
      <c r="O137" s="37"/>
      <c r="P137" s="37"/>
      <c r="Q137" s="37"/>
      <c r="R137" s="37"/>
      <c r="S137" s="37"/>
      <c r="T137" s="37"/>
      <c r="U137" s="123"/>
      <c r="V137" s="107"/>
      <c r="W137" s="37"/>
      <c r="X137" s="37"/>
      <c r="Y137" s="37"/>
      <c r="Z137" s="37"/>
      <c r="AA137" s="37"/>
      <c r="AB137" s="37"/>
      <c r="AC137" s="37"/>
      <c r="AD137" s="37"/>
      <c r="AE137" s="37"/>
      <c r="AF137" s="123"/>
      <c r="AG137" s="107"/>
      <c r="AH137" s="37"/>
      <c r="AI137" s="37"/>
      <c r="AJ137" s="37"/>
      <c r="AK137" s="37"/>
      <c r="AL137" s="37"/>
      <c r="AM137" s="37"/>
      <c r="AN137" s="37"/>
      <c r="AO137" s="37"/>
      <c r="AP137" s="37"/>
      <c r="AQ137" s="123"/>
      <c r="AR137" s="107"/>
      <c r="AS137" s="41"/>
    </row>
    <row r="138" spans="2:45" x14ac:dyDescent="0.25">
      <c r="B138" s="16"/>
      <c r="C138" s="5"/>
      <c r="D138" s="6"/>
      <c r="E138" s="6"/>
      <c r="F138" s="35" t="s">
        <v>2</v>
      </c>
      <c r="G138" s="35" t="s">
        <v>73</v>
      </c>
      <c r="H138" s="36">
        <v>4</v>
      </c>
      <c r="I138" s="97">
        <f t="shared" ref="I138" si="21">U138+AF138+AQ138</f>
        <v>0.65697674418604646</v>
      </c>
      <c r="J138" s="97">
        <f>V138+AG138+AR138</f>
        <v>0.7441860465116279</v>
      </c>
      <c r="K138" s="38">
        <v>172</v>
      </c>
      <c r="L138" s="21"/>
      <c r="M138" s="37"/>
      <c r="N138" s="37">
        <v>2</v>
      </c>
      <c r="O138" s="37">
        <v>35</v>
      </c>
      <c r="P138" s="37">
        <v>20</v>
      </c>
      <c r="Q138" s="37">
        <v>20</v>
      </c>
      <c r="R138" s="37">
        <v>20</v>
      </c>
      <c r="S138" s="37">
        <v>4</v>
      </c>
      <c r="T138" s="37">
        <v>5</v>
      </c>
      <c r="U138" s="117">
        <f>(N138+O138+P138+Q138+R138)/K138</f>
        <v>0.56395348837209303</v>
      </c>
      <c r="V138" s="97">
        <f>(O138+P138+Q138+R138+S138+N138+T138)/K138</f>
        <v>0.61627906976744184</v>
      </c>
      <c r="W138" s="37"/>
      <c r="X138" s="37"/>
      <c r="Y138" s="37">
        <v>1</v>
      </c>
      <c r="Z138" s="37">
        <v>0</v>
      </c>
      <c r="AA138" s="37">
        <v>1</v>
      </c>
      <c r="AB138" s="37">
        <v>1</v>
      </c>
      <c r="AC138" s="37">
        <v>6</v>
      </c>
      <c r="AD138" s="37">
        <v>2</v>
      </c>
      <c r="AE138" s="37">
        <v>2</v>
      </c>
      <c r="AF138" s="117">
        <f>(Y138+Z138+AA138+AB138+AC138)/K138</f>
        <v>5.232558139534884E-2</v>
      </c>
      <c r="AG138" s="97">
        <f>(Z138+AA138+AB138+AC138+AD138+Y138+AE138)/K138</f>
        <v>7.5581395348837205E-2</v>
      </c>
      <c r="AH138" s="37"/>
      <c r="AI138" s="37"/>
      <c r="AJ138" s="37">
        <v>0</v>
      </c>
      <c r="AK138" s="37">
        <v>2</v>
      </c>
      <c r="AL138" s="37">
        <v>0</v>
      </c>
      <c r="AM138" s="37">
        <v>1</v>
      </c>
      <c r="AN138" s="37">
        <v>4</v>
      </c>
      <c r="AO138" s="37">
        <v>1</v>
      </c>
      <c r="AP138" s="37">
        <v>1</v>
      </c>
      <c r="AQ138" s="117">
        <f>(AJ138+AK138+AL138+AM138+AN138)/K138</f>
        <v>4.0697674418604654E-2</v>
      </c>
      <c r="AR138" s="97">
        <f>(AK138+AL138+AM138+AN138+AO138+AJ138+AP138)/K138</f>
        <v>5.232558139534884E-2</v>
      </c>
      <c r="AS138" s="41"/>
    </row>
    <row r="139" spans="2:45" x14ac:dyDescent="0.25">
      <c r="B139" s="16"/>
      <c r="C139" s="5"/>
      <c r="D139" s="6"/>
      <c r="E139" s="6"/>
      <c r="F139" s="35" t="s">
        <v>4</v>
      </c>
      <c r="G139" s="35" t="s">
        <v>73</v>
      </c>
      <c r="H139" s="36">
        <v>3</v>
      </c>
      <c r="I139" s="96" t="s">
        <v>28</v>
      </c>
      <c r="J139" s="96" t="s">
        <v>28</v>
      </c>
      <c r="K139" s="39" t="s">
        <v>29</v>
      </c>
      <c r="L139" s="40"/>
      <c r="M139" s="40"/>
      <c r="N139" s="40"/>
      <c r="O139" s="40"/>
      <c r="P139" s="40"/>
      <c r="Q139" s="40"/>
      <c r="R139" s="40"/>
      <c r="S139" s="40"/>
      <c r="T139" s="40"/>
      <c r="U139" s="123"/>
      <c r="V139" s="107"/>
      <c r="W139" s="37"/>
      <c r="X139" s="37"/>
      <c r="Y139" s="37"/>
      <c r="Z139" s="37"/>
      <c r="AA139" s="37"/>
      <c r="AB139" s="37"/>
      <c r="AC139" s="37"/>
      <c r="AD139" s="37"/>
      <c r="AE139" s="37"/>
      <c r="AF139" s="123"/>
      <c r="AG139" s="107"/>
      <c r="AH139" s="37"/>
      <c r="AI139" s="37"/>
      <c r="AJ139" s="37"/>
      <c r="AK139" s="37"/>
      <c r="AL139" s="37"/>
      <c r="AM139" s="37"/>
      <c r="AN139" s="37"/>
      <c r="AO139" s="37"/>
      <c r="AP139" s="37"/>
      <c r="AQ139" s="123"/>
      <c r="AR139" s="107"/>
      <c r="AS139" s="41"/>
    </row>
    <row r="140" spans="2:45" x14ac:dyDescent="0.25">
      <c r="B140" s="16"/>
      <c r="C140" s="5"/>
      <c r="D140" s="6"/>
      <c r="E140" s="6"/>
      <c r="F140" s="35" t="s">
        <v>5</v>
      </c>
      <c r="G140" s="35" t="s">
        <v>73</v>
      </c>
      <c r="H140" s="36">
        <v>6</v>
      </c>
      <c r="I140" s="96" t="s">
        <v>28</v>
      </c>
      <c r="J140" s="96" t="s">
        <v>28</v>
      </c>
      <c r="K140" s="39" t="s">
        <v>29</v>
      </c>
      <c r="L140" s="40"/>
      <c r="M140" s="40"/>
      <c r="N140" s="40"/>
      <c r="O140" s="40"/>
      <c r="P140" s="40"/>
      <c r="Q140" s="40"/>
      <c r="R140" s="40"/>
      <c r="S140" s="40"/>
      <c r="T140" s="40"/>
      <c r="U140" s="123"/>
      <c r="V140" s="107"/>
      <c r="W140" s="37"/>
      <c r="X140" s="37"/>
      <c r="Y140" s="37"/>
      <c r="Z140" s="37"/>
      <c r="AA140" s="37"/>
      <c r="AB140" s="37"/>
      <c r="AC140" s="37"/>
      <c r="AD140" s="37"/>
      <c r="AE140" s="37"/>
      <c r="AF140" s="123"/>
      <c r="AG140" s="107"/>
      <c r="AH140" s="37"/>
      <c r="AI140" s="37"/>
      <c r="AJ140" s="37"/>
      <c r="AK140" s="37"/>
      <c r="AL140" s="37"/>
      <c r="AM140" s="37"/>
      <c r="AN140" s="37"/>
      <c r="AO140" s="37"/>
      <c r="AP140" s="37"/>
      <c r="AQ140" s="123"/>
      <c r="AR140" s="107"/>
      <c r="AS140" s="41"/>
    </row>
    <row r="141" spans="2:45" s="10" customFormat="1" ht="15.75" thickBot="1" x14ac:dyDescent="0.3">
      <c r="B141" s="15"/>
      <c r="C141" s="8"/>
      <c r="D141" s="9"/>
      <c r="E141" s="9"/>
      <c r="F141" s="44"/>
      <c r="G141" s="44"/>
      <c r="H141" s="42"/>
      <c r="I141" s="98"/>
      <c r="J141" s="98"/>
      <c r="K141" s="43"/>
      <c r="L141" s="44"/>
      <c r="M141" s="44"/>
      <c r="N141" s="44"/>
      <c r="O141" s="44"/>
      <c r="P141" s="44"/>
      <c r="Q141" s="44"/>
      <c r="R141" s="44"/>
      <c r="S141" s="44"/>
      <c r="T141" s="44"/>
      <c r="U141" s="124"/>
      <c r="V141" s="110"/>
      <c r="W141" s="44"/>
      <c r="X141" s="44"/>
      <c r="Y141" s="44"/>
      <c r="Z141" s="44"/>
      <c r="AA141" s="44"/>
      <c r="AB141" s="44"/>
      <c r="AC141" s="44"/>
      <c r="AD141" s="44"/>
      <c r="AE141" s="44"/>
      <c r="AF141" s="124"/>
      <c r="AG141" s="110"/>
      <c r="AH141" s="44"/>
      <c r="AI141" s="44"/>
      <c r="AJ141" s="44"/>
      <c r="AK141" s="44"/>
      <c r="AL141" s="44"/>
      <c r="AM141" s="44"/>
      <c r="AN141" s="44"/>
      <c r="AO141" s="44"/>
      <c r="AP141" s="44"/>
      <c r="AQ141" s="124"/>
      <c r="AR141" s="110"/>
      <c r="AS141" s="41"/>
    </row>
    <row r="142" spans="2:45" x14ac:dyDescent="0.25">
      <c r="B142" s="16"/>
      <c r="C142" s="5" t="s">
        <v>6</v>
      </c>
      <c r="D142" s="6"/>
      <c r="E142" s="6"/>
      <c r="F142" s="35" t="s">
        <v>1</v>
      </c>
      <c r="G142" s="35" t="s">
        <v>73</v>
      </c>
      <c r="H142" s="36">
        <v>1</v>
      </c>
      <c r="I142" s="97">
        <f t="shared" ref="I142:J146" si="22">U142+AF142+AQ142</f>
        <v>6.9444444444444441E-3</v>
      </c>
      <c r="J142" s="97">
        <f t="shared" si="22"/>
        <v>2.4305555555555556E-2</v>
      </c>
      <c r="K142" s="38">
        <v>288</v>
      </c>
      <c r="L142" s="21"/>
      <c r="M142" s="37"/>
      <c r="N142" s="37"/>
      <c r="O142" s="37"/>
      <c r="P142" s="37"/>
      <c r="Q142" s="37">
        <v>0</v>
      </c>
      <c r="R142" s="37">
        <v>0</v>
      </c>
      <c r="S142" s="37">
        <v>0</v>
      </c>
      <c r="T142" s="37">
        <v>0</v>
      </c>
      <c r="U142" s="117">
        <f>(Q142+R142)/K142</f>
        <v>0</v>
      </c>
      <c r="V142" s="97">
        <f>(Q142+T142+R142+S142)/K142</f>
        <v>0</v>
      </c>
      <c r="W142" s="37"/>
      <c r="X142" s="37"/>
      <c r="Y142" s="37"/>
      <c r="Z142" s="37"/>
      <c r="AA142" s="37"/>
      <c r="AB142" s="37">
        <v>0</v>
      </c>
      <c r="AC142" s="37">
        <v>0</v>
      </c>
      <c r="AD142" s="37">
        <v>0</v>
      </c>
      <c r="AE142" s="37">
        <v>0</v>
      </c>
      <c r="AF142" s="117">
        <f>(AB142+AC142)/K142</f>
        <v>0</v>
      </c>
      <c r="AG142" s="97">
        <f>(AB142+AE142+AC142+AD142)/K142</f>
        <v>0</v>
      </c>
      <c r="AH142" s="37"/>
      <c r="AI142" s="37"/>
      <c r="AJ142" s="37"/>
      <c r="AK142" s="37"/>
      <c r="AL142" s="37"/>
      <c r="AM142" s="37">
        <v>2</v>
      </c>
      <c r="AN142" s="37">
        <v>0</v>
      </c>
      <c r="AO142" s="37">
        <v>3</v>
      </c>
      <c r="AP142" s="37">
        <v>2</v>
      </c>
      <c r="AQ142" s="117">
        <f>(AM142+AN142)/K142</f>
        <v>6.9444444444444441E-3</v>
      </c>
      <c r="AR142" s="97">
        <f>(AM142+AP142+AN142+AO142)/K142</f>
        <v>2.4305555555555556E-2</v>
      </c>
      <c r="AS142" s="41"/>
    </row>
    <row r="143" spans="2:45" x14ac:dyDescent="0.25">
      <c r="B143" s="16"/>
      <c r="C143" s="5"/>
      <c r="D143" s="6"/>
      <c r="E143" s="6"/>
      <c r="F143" s="35" t="s">
        <v>32</v>
      </c>
      <c r="G143" s="35" t="s">
        <v>73</v>
      </c>
      <c r="H143" s="36">
        <v>2</v>
      </c>
      <c r="I143" s="97">
        <f t="shared" si="22"/>
        <v>0.85964912280701755</v>
      </c>
      <c r="J143" s="97">
        <f t="shared" si="22"/>
        <v>0.87719298245614041</v>
      </c>
      <c r="K143" s="38">
        <v>57</v>
      </c>
      <c r="L143" s="21"/>
      <c r="M143" s="37"/>
      <c r="N143" s="40"/>
      <c r="O143" s="37"/>
      <c r="P143" s="37">
        <v>1</v>
      </c>
      <c r="Q143" s="37">
        <v>45</v>
      </c>
      <c r="R143" s="37">
        <v>3</v>
      </c>
      <c r="S143" s="37">
        <v>0</v>
      </c>
      <c r="T143" s="37">
        <v>0</v>
      </c>
      <c r="U143" s="117">
        <f>(Q143+P143+R143)/K143</f>
        <v>0.85964912280701755</v>
      </c>
      <c r="V143" s="97">
        <f>(P143+Q143+T143+R143+S143)/K143</f>
        <v>0.85964912280701755</v>
      </c>
      <c r="W143" s="37"/>
      <c r="X143" s="37"/>
      <c r="Y143" s="37"/>
      <c r="Z143" s="37"/>
      <c r="AA143" s="37">
        <v>0</v>
      </c>
      <c r="AB143" s="37">
        <v>0</v>
      </c>
      <c r="AC143" s="37">
        <v>0</v>
      </c>
      <c r="AD143" s="37">
        <v>0</v>
      </c>
      <c r="AE143" s="37">
        <v>0</v>
      </c>
      <c r="AF143" s="117">
        <f>(AB143+AA143+AC143)/K143</f>
        <v>0</v>
      </c>
      <c r="AG143" s="97">
        <f>(AA143+AB143+AE143+AC143+AD143)/K143</f>
        <v>0</v>
      </c>
      <c r="AH143" s="37"/>
      <c r="AI143" s="37"/>
      <c r="AJ143" s="37"/>
      <c r="AK143" s="37"/>
      <c r="AL143" s="37">
        <v>0</v>
      </c>
      <c r="AM143" s="37">
        <v>0</v>
      </c>
      <c r="AN143" s="37">
        <v>0</v>
      </c>
      <c r="AO143" s="37">
        <v>1</v>
      </c>
      <c r="AP143" s="37">
        <v>0</v>
      </c>
      <c r="AQ143" s="117">
        <f>(AM143+AL143+AN143)/K143</f>
        <v>0</v>
      </c>
      <c r="AR143" s="97">
        <f>(AL143+AM143+AP143+AN143+AO143)/K143</f>
        <v>1.7543859649122806E-2</v>
      </c>
      <c r="AS143" s="41"/>
    </row>
    <row r="144" spans="2:45" x14ac:dyDescent="0.25">
      <c r="B144" s="16"/>
      <c r="C144" s="5"/>
      <c r="D144" s="6"/>
      <c r="E144" s="6"/>
      <c r="F144" s="35" t="s">
        <v>2</v>
      </c>
      <c r="G144" s="35" t="s">
        <v>73</v>
      </c>
      <c r="H144" s="36">
        <v>4</v>
      </c>
      <c r="I144" s="97">
        <f t="shared" si="22"/>
        <v>0.67411706594220799</v>
      </c>
      <c r="J144" s="97">
        <f>V144+AG144+AR144</f>
        <v>0.80242035070387763</v>
      </c>
      <c r="K144" s="39">
        <v>8098</v>
      </c>
      <c r="L144" s="112"/>
      <c r="M144" s="40"/>
      <c r="N144" s="40">
        <v>175</v>
      </c>
      <c r="O144" s="40">
        <v>419</v>
      </c>
      <c r="P144" s="40">
        <v>795</v>
      </c>
      <c r="Q144" s="40">
        <v>1748</v>
      </c>
      <c r="R144" s="40">
        <v>1975</v>
      </c>
      <c r="S144" s="37">
        <v>667</v>
      </c>
      <c r="T144" s="37">
        <v>175</v>
      </c>
      <c r="U144" s="117">
        <f>(N144+O144+P144+Q144+R144)/K144</f>
        <v>0.63126697950111144</v>
      </c>
      <c r="V144" s="97">
        <f>(O144+P144+Q144+R144+S144+N144+T144)/K144</f>
        <v>0.73524326994319589</v>
      </c>
      <c r="W144" s="37"/>
      <c r="X144" s="37"/>
      <c r="Y144" s="37">
        <v>6</v>
      </c>
      <c r="Z144" s="37">
        <v>5</v>
      </c>
      <c r="AA144" s="37">
        <v>7</v>
      </c>
      <c r="AB144" s="37">
        <v>23</v>
      </c>
      <c r="AC144" s="37">
        <v>50</v>
      </c>
      <c r="AD144" s="37">
        <v>52</v>
      </c>
      <c r="AE144" s="37">
        <v>49</v>
      </c>
      <c r="AF144" s="117">
        <f>(Y144+Z144+AA144+AB144+AC144)/K144</f>
        <v>1.1237342553716967E-2</v>
      </c>
      <c r="AG144" s="97">
        <f>(Z144+AA144+AB144+AC144+AD144+Y144+AE144)/K144</f>
        <v>2.3709557915534699E-2</v>
      </c>
      <c r="AH144" s="37"/>
      <c r="AI144" s="37"/>
      <c r="AJ144" s="37">
        <v>5</v>
      </c>
      <c r="AK144" s="37">
        <v>11</v>
      </c>
      <c r="AL144" s="37">
        <v>58</v>
      </c>
      <c r="AM144" s="37">
        <v>106</v>
      </c>
      <c r="AN144" s="37">
        <v>76</v>
      </c>
      <c r="AO144" s="37">
        <v>48</v>
      </c>
      <c r="AP144" s="37">
        <v>48</v>
      </c>
      <c r="AQ144" s="117">
        <f>(AJ144+AK144+AL144+AM144+AN144)/K144</f>
        <v>3.1612743887379599E-2</v>
      </c>
      <c r="AR144" s="97">
        <f>(AK144+AL144+AM144+AN144+AO144+AJ144+AP144)/K144</f>
        <v>4.3467522845146947E-2</v>
      </c>
      <c r="AS144" s="41"/>
    </row>
    <row r="145" spans="2:45" x14ac:dyDescent="0.25">
      <c r="B145" s="16"/>
      <c r="C145" s="5"/>
      <c r="D145" s="6"/>
      <c r="E145" s="6"/>
      <c r="F145" s="35" t="s">
        <v>4</v>
      </c>
      <c r="G145" s="35" t="s">
        <v>73</v>
      </c>
      <c r="H145" s="36">
        <v>3</v>
      </c>
      <c r="I145" s="97">
        <f t="shared" si="22"/>
        <v>0.76589049716803026</v>
      </c>
      <c r="J145" s="97">
        <f t="shared" si="22"/>
        <v>0.85651353052234103</v>
      </c>
      <c r="K145" s="39">
        <v>1589</v>
      </c>
      <c r="L145" s="112"/>
      <c r="M145" s="40"/>
      <c r="N145" s="40"/>
      <c r="O145" s="40">
        <v>15</v>
      </c>
      <c r="P145" s="40">
        <v>279</v>
      </c>
      <c r="Q145" s="40">
        <v>691</v>
      </c>
      <c r="R145" s="40">
        <v>210</v>
      </c>
      <c r="S145" s="40">
        <v>67</v>
      </c>
      <c r="T145" s="40">
        <v>20</v>
      </c>
      <c r="U145" s="117">
        <f>(O145+P145+Q145+R145)/K145</f>
        <v>0.7520453115166772</v>
      </c>
      <c r="V145" s="97">
        <f>(P145+O145+Q145+T145+R145+S145)/K145</f>
        <v>0.80679672750157327</v>
      </c>
      <c r="W145" s="37"/>
      <c r="X145" s="37"/>
      <c r="Y145" s="37"/>
      <c r="Z145" s="37">
        <v>2</v>
      </c>
      <c r="AA145" s="37">
        <v>1</v>
      </c>
      <c r="AB145" s="37">
        <v>0</v>
      </c>
      <c r="AC145" s="37">
        <v>1</v>
      </c>
      <c r="AD145" s="37">
        <v>0</v>
      </c>
      <c r="AE145" s="37">
        <v>0</v>
      </c>
      <c r="AF145" s="117">
        <f>(Z145+AA145+AB145+AC145)/K145</f>
        <v>2.5173064820641915E-3</v>
      </c>
      <c r="AG145" s="97">
        <f>(AA145+Z145+AB145+AE145+AC145+AD145)/K145</f>
        <v>2.5173064820641915E-3</v>
      </c>
      <c r="AH145" s="37"/>
      <c r="AI145" s="37"/>
      <c r="AJ145" s="37"/>
      <c r="AK145" s="37">
        <v>11</v>
      </c>
      <c r="AL145" s="37">
        <v>1</v>
      </c>
      <c r="AM145" s="37">
        <v>1</v>
      </c>
      <c r="AN145" s="37">
        <v>5</v>
      </c>
      <c r="AO145" s="37">
        <v>17</v>
      </c>
      <c r="AP145" s="37">
        <v>40</v>
      </c>
      <c r="AQ145" s="117">
        <f>(AK145+AL145+AM145+AN145)/K145</f>
        <v>1.1327879169288861E-2</v>
      </c>
      <c r="AR145" s="97">
        <f>(AL145+AK145+AM145+AP145+AN145+AO145)/K145</f>
        <v>4.7199496538703589E-2</v>
      </c>
      <c r="AS145" s="41"/>
    </row>
    <row r="146" spans="2:45" s="3" customFormat="1" x14ac:dyDescent="0.25">
      <c r="B146" s="14"/>
      <c r="C146" s="5"/>
      <c r="D146" s="5"/>
      <c r="E146" s="5"/>
      <c r="F146" s="35" t="s">
        <v>5</v>
      </c>
      <c r="G146" s="35" t="s">
        <v>73</v>
      </c>
      <c r="H146" s="36">
        <v>6</v>
      </c>
      <c r="I146" s="97">
        <f t="shared" si="22"/>
        <v>0.74080267558528434</v>
      </c>
      <c r="J146" s="97">
        <f t="shared" si="22"/>
        <v>0.84448160535117056</v>
      </c>
      <c r="K146" s="39">
        <v>598</v>
      </c>
      <c r="L146" s="40">
        <v>4</v>
      </c>
      <c r="M146" s="40">
        <v>3</v>
      </c>
      <c r="N146" s="40">
        <v>6</v>
      </c>
      <c r="O146" s="40">
        <v>28</v>
      </c>
      <c r="P146" s="40">
        <v>104</v>
      </c>
      <c r="Q146" s="40">
        <v>135</v>
      </c>
      <c r="R146" s="40">
        <v>73</v>
      </c>
      <c r="S146" s="40">
        <v>41</v>
      </c>
      <c r="T146" s="40">
        <v>21</v>
      </c>
      <c r="U146" s="117">
        <f>(L146+M146+N146+O146+P146+Q146+R146)/K146</f>
        <v>0.59030100334448166</v>
      </c>
      <c r="V146" s="97">
        <f>(P146+O146+N146+M146+L146+Q146+T146+R146+S146)/K146</f>
        <v>0.69397993311036787</v>
      </c>
      <c r="W146" s="40">
        <v>0</v>
      </c>
      <c r="X146" s="40">
        <v>0</v>
      </c>
      <c r="Y146" s="40">
        <v>0</v>
      </c>
      <c r="Z146" s="40">
        <v>0</v>
      </c>
      <c r="AA146" s="40">
        <v>0</v>
      </c>
      <c r="AB146" s="40">
        <v>0</v>
      </c>
      <c r="AC146" s="40">
        <v>0</v>
      </c>
      <c r="AD146" s="40">
        <v>0</v>
      </c>
      <c r="AE146" s="40">
        <v>0</v>
      </c>
      <c r="AF146" s="117">
        <f>(W146+X146+Y146+Z146+AA146+AB146+AC146)/K146</f>
        <v>0</v>
      </c>
      <c r="AG146" s="97">
        <f>(AA146+Z146+Y146+X146+W146+AB146+AE146+AC146+AD146)/K146</f>
        <v>0</v>
      </c>
      <c r="AH146" s="40">
        <v>18</v>
      </c>
      <c r="AI146" s="40">
        <v>11</v>
      </c>
      <c r="AJ146" s="40">
        <v>23</v>
      </c>
      <c r="AK146" s="40">
        <v>27</v>
      </c>
      <c r="AL146" s="40">
        <v>6</v>
      </c>
      <c r="AM146" s="40">
        <v>4</v>
      </c>
      <c r="AN146" s="40">
        <v>1</v>
      </c>
      <c r="AO146" s="40">
        <v>0</v>
      </c>
      <c r="AP146" s="40">
        <v>0</v>
      </c>
      <c r="AQ146" s="117">
        <f>(AH146+AI146+AJ146+AK146+AL146+AM146+AN146)/K146</f>
        <v>0.15050167224080269</v>
      </c>
      <c r="AR146" s="97">
        <f>(AL146+AK146+AJ146+AI146+AH146+AM146+AP146+AN146+AO146)/K146</f>
        <v>0.15050167224080269</v>
      </c>
      <c r="AS146" s="41"/>
    </row>
    <row r="147" spans="2:45" s="10" customFormat="1" ht="15.75" thickBot="1" x14ac:dyDescent="0.3">
      <c r="B147" s="15"/>
      <c r="C147" s="8"/>
      <c r="D147" s="9"/>
      <c r="E147" s="9"/>
      <c r="F147" s="8"/>
      <c r="G147" s="8"/>
      <c r="H147" s="42"/>
      <c r="I147" s="98"/>
      <c r="J147" s="99"/>
      <c r="K147" s="43"/>
      <c r="L147" s="44"/>
      <c r="M147" s="44"/>
      <c r="N147" s="44"/>
      <c r="O147" s="44"/>
      <c r="P147" s="44"/>
      <c r="Q147" s="44"/>
      <c r="R147" s="44"/>
      <c r="S147" s="44"/>
      <c r="T147" s="44"/>
      <c r="U147" s="124"/>
      <c r="V147" s="110"/>
      <c r="W147" s="44"/>
      <c r="X147" s="44"/>
      <c r="Y147" s="44"/>
      <c r="Z147" s="44"/>
      <c r="AA147" s="44"/>
      <c r="AB147" s="44"/>
      <c r="AC147" s="44"/>
      <c r="AD147" s="44"/>
      <c r="AE147" s="44"/>
      <c r="AF147" s="124"/>
      <c r="AG147" s="110"/>
      <c r="AH147" s="44"/>
      <c r="AI147" s="44"/>
      <c r="AJ147" s="44"/>
      <c r="AK147" s="44"/>
      <c r="AL147" s="44"/>
      <c r="AM147" s="44"/>
      <c r="AN147" s="44"/>
      <c r="AO147" s="44"/>
      <c r="AP147" s="44"/>
      <c r="AQ147" s="124"/>
      <c r="AR147" s="110"/>
      <c r="AS147" s="41"/>
    </row>
    <row r="148" spans="2:45" x14ac:dyDescent="0.25">
      <c r="B148" s="16"/>
      <c r="C148" s="5" t="s">
        <v>7</v>
      </c>
      <c r="D148" s="6"/>
      <c r="E148" s="6"/>
      <c r="F148" s="35" t="s">
        <v>1</v>
      </c>
      <c r="G148" s="35" t="s">
        <v>73</v>
      </c>
      <c r="H148" s="36">
        <v>1</v>
      </c>
      <c r="I148" s="97">
        <f>U148+AF148+AQ148</f>
        <v>4.0880503144654086E-2</v>
      </c>
      <c r="J148" s="97">
        <f t="shared" ref="J148:J149" si="23">V148+AG148+AR148</f>
        <v>5.0314465408805034E-2</v>
      </c>
      <c r="K148" s="38">
        <v>318</v>
      </c>
      <c r="L148" s="21"/>
      <c r="M148" s="37"/>
      <c r="N148" s="37"/>
      <c r="O148" s="37"/>
      <c r="P148" s="37"/>
      <c r="Q148" s="37">
        <v>12</v>
      </c>
      <c r="R148" s="37">
        <v>0</v>
      </c>
      <c r="S148" s="37">
        <v>0</v>
      </c>
      <c r="T148" s="37">
        <v>0</v>
      </c>
      <c r="U148" s="117">
        <f>(Q148+R148)/K148</f>
        <v>3.7735849056603772E-2</v>
      </c>
      <c r="V148" s="97">
        <f>(Q148+T148+R148+S148)/K148</f>
        <v>3.7735849056603772E-2</v>
      </c>
      <c r="W148" s="37"/>
      <c r="X148" s="37"/>
      <c r="Y148" s="37"/>
      <c r="Z148" s="37"/>
      <c r="AA148" s="37"/>
      <c r="AB148" s="37">
        <v>0</v>
      </c>
      <c r="AC148" s="37">
        <v>0</v>
      </c>
      <c r="AD148" s="37">
        <v>0</v>
      </c>
      <c r="AE148" s="37">
        <v>0</v>
      </c>
      <c r="AF148" s="117">
        <f>(AB148+AC148)/K148</f>
        <v>0</v>
      </c>
      <c r="AG148" s="97">
        <f>(AB148+AE148+AC148+AD148)/K148</f>
        <v>0</v>
      </c>
      <c r="AH148" s="37"/>
      <c r="AI148" s="37"/>
      <c r="AJ148" s="37"/>
      <c r="AK148" s="37"/>
      <c r="AL148" s="37"/>
      <c r="AM148" s="37">
        <v>1</v>
      </c>
      <c r="AN148" s="37">
        <v>0</v>
      </c>
      <c r="AO148" s="37">
        <v>2</v>
      </c>
      <c r="AP148" s="37">
        <v>1</v>
      </c>
      <c r="AQ148" s="117">
        <f>(AM148+AN148)/K148</f>
        <v>3.1446540880503146E-3</v>
      </c>
      <c r="AR148" s="97">
        <f>(AM148+AP148+AN148+AO148)/K148</f>
        <v>1.2578616352201259E-2</v>
      </c>
      <c r="AS148" s="41"/>
    </row>
    <row r="149" spans="2:45" x14ac:dyDescent="0.25">
      <c r="B149" s="16"/>
      <c r="C149" s="5"/>
      <c r="D149" s="6"/>
      <c r="E149" s="6"/>
      <c r="F149" s="35" t="s">
        <v>32</v>
      </c>
      <c r="G149" s="35" t="s">
        <v>73</v>
      </c>
      <c r="H149" s="36">
        <v>2</v>
      </c>
      <c r="I149" s="97">
        <f t="shared" ref="I149:J152" si="24">U149+AF149+AQ149</f>
        <v>0.96363636363636362</v>
      </c>
      <c r="J149" s="97">
        <f t="shared" si="23"/>
        <v>0.99090909090909085</v>
      </c>
      <c r="K149" s="38">
        <v>110</v>
      </c>
      <c r="L149" s="112"/>
      <c r="M149" s="40"/>
      <c r="N149" s="40"/>
      <c r="O149" s="40"/>
      <c r="P149" s="40">
        <v>37</v>
      </c>
      <c r="Q149" s="37">
        <v>60</v>
      </c>
      <c r="R149" s="37">
        <v>8</v>
      </c>
      <c r="S149" s="37">
        <v>1</v>
      </c>
      <c r="T149" s="37">
        <v>0</v>
      </c>
      <c r="U149" s="117">
        <f>(Q149+P149+R149)/K149</f>
        <v>0.95454545454545459</v>
      </c>
      <c r="V149" s="97">
        <f>(P149+Q149+T149+R149+S149)/K149</f>
        <v>0.96363636363636362</v>
      </c>
      <c r="W149" s="37"/>
      <c r="X149" s="37"/>
      <c r="Y149" s="37"/>
      <c r="Z149" s="37"/>
      <c r="AA149" s="37">
        <v>0</v>
      </c>
      <c r="AB149" s="37">
        <v>0</v>
      </c>
      <c r="AC149" s="37">
        <v>0</v>
      </c>
      <c r="AD149" s="37">
        <v>0</v>
      </c>
      <c r="AE149" s="37">
        <v>0</v>
      </c>
      <c r="AF149" s="117">
        <f>(AB149+AA149+AC149)/K149</f>
        <v>0</v>
      </c>
      <c r="AG149" s="97">
        <f>(AA149+AB149+AE149+AC149+AD149)/K149</f>
        <v>0</v>
      </c>
      <c r="AH149" s="37"/>
      <c r="AI149" s="37"/>
      <c r="AJ149" s="37"/>
      <c r="AK149" s="37"/>
      <c r="AL149" s="37">
        <v>0</v>
      </c>
      <c r="AM149" s="37">
        <v>0</v>
      </c>
      <c r="AN149" s="37">
        <v>1</v>
      </c>
      <c r="AO149" s="37">
        <v>1</v>
      </c>
      <c r="AP149" s="37">
        <v>1</v>
      </c>
      <c r="AQ149" s="117">
        <f>(AM149+AL149+AN149)/K149</f>
        <v>9.0909090909090905E-3</v>
      </c>
      <c r="AR149" s="97">
        <f>(AL149+AM149+AP149+AN149+AO149)/K149</f>
        <v>2.7272727272727271E-2</v>
      </c>
      <c r="AS149" s="41"/>
    </row>
    <row r="150" spans="2:45" x14ac:dyDescent="0.25">
      <c r="B150" s="16"/>
      <c r="C150" s="5"/>
      <c r="D150" s="6"/>
      <c r="E150" s="6"/>
      <c r="F150" s="35" t="s">
        <v>2</v>
      </c>
      <c r="G150" s="35" t="s">
        <v>73</v>
      </c>
      <c r="H150" s="36">
        <v>4</v>
      </c>
      <c r="I150" s="97">
        <f t="shared" si="24"/>
        <v>0.66162310866574958</v>
      </c>
      <c r="J150" s="97">
        <f>V150+AG150+AR150</f>
        <v>0.81310178817056389</v>
      </c>
      <c r="K150" s="39">
        <v>5816</v>
      </c>
      <c r="L150" s="112"/>
      <c r="M150" s="40"/>
      <c r="N150" s="40">
        <v>21</v>
      </c>
      <c r="O150" s="40">
        <v>435</v>
      </c>
      <c r="P150" s="40">
        <v>654</v>
      </c>
      <c r="Q150" s="40">
        <v>1038</v>
      </c>
      <c r="R150" s="40">
        <v>1488</v>
      </c>
      <c r="S150" s="37">
        <v>593</v>
      </c>
      <c r="T150" s="37">
        <v>165</v>
      </c>
      <c r="U150" s="117">
        <f>(N150+O150+P150+Q150+R150)/K150</f>
        <v>0.62517193947730398</v>
      </c>
      <c r="V150" s="97">
        <f>(O150+P150+Q150+R150+S150+N150+T150)/K150</f>
        <v>0.7555020632737276</v>
      </c>
      <c r="W150" s="37"/>
      <c r="X150" s="37"/>
      <c r="Y150" s="37">
        <v>0</v>
      </c>
      <c r="Z150" s="37">
        <v>0</v>
      </c>
      <c r="AA150" s="37">
        <v>4</v>
      </c>
      <c r="AB150" s="37">
        <v>20</v>
      </c>
      <c r="AC150" s="37">
        <v>51</v>
      </c>
      <c r="AD150" s="37">
        <v>52</v>
      </c>
      <c r="AE150" s="37">
        <v>26</v>
      </c>
      <c r="AF150" s="117">
        <f>(Y150+Z150+AA150+AB150+AC150)/K150</f>
        <v>1.2895460797799175E-2</v>
      </c>
      <c r="AG150" s="97">
        <f>(Z150+AA150+AB150+AC150+AD150+Y150+AE150)/K150</f>
        <v>2.6306740027510316E-2</v>
      </c>
      <c r="AH150" s="37"/>
      <c r="AI150" s="37"/>
      <c r="AJ150" s="37">
        <v>4</v>
      </c>
      <c r="AK150" s="37">
        <v>7</v>
      </c>
      <c r="AL150" s="37">
        <v>41</v>
      </c>
      <c r="AM150" s="37">
        <v>44</v>
      </c>
      <c r="AN150" s="37">
        <v>41</v>
      </c>
      <c r="AO150" s="37">
        <v>25</v>
      </c>
      <c r="AP150" s="37">
        <v>20</v>
      </c>
      <c r="AQ150" s="117">
        <f>(AJ150+AK150+AL150+AM150+AN150)/K150</f>
        <v>2.3555708390646492E-2</v>
      </c>
      <c r="AR150" s="97">
        <f>(AK150+AL150+AM150+AN150+AO150+AJ150+AP150)/K150</f>
        <v>3.1292984869325996E-2</v>
      </c>
      <c r="AS150" s="41"/>
    </row>
    <row r="151" spans="2:45" ht="16.5" customHeight="1" x14ac:dyDescent="0.25">
      <c r="B151" s="16"/>
      <c r="C151" s="5"/>
      <c r="D151" s="6"/>
      <c r="E151" s="6"/>
      <c r="F151" s="35" t="s">
        <v>4</v>
      </c>
      <c r="G151" s="35" t="s">
        <v>73</v>
      </c>
      <c r="H151" s="36">
        <v>3</v>
      </c>
      <c r="I151" s="97">
        <f t="shared" si="24"/>
        <v>0.77706598334401034</v>
      </c>
      <c r="J151" s="97">
        <f t="shared" si="24"/>
        <v>0.86162716207559253</v>
      </c>
      <c r="K151" s="39">
        <v>1561</v>
      </c>
      <c r="L151" s="112"/>
      <c r="M151" s="40"/>
      <c r="N151" s="40"/>
      <c r="O151" s="40">
        <v>35</v>
      </c>
      <c r="P151" s="40">
        <v>360</v>
      </c>
      <c r="Q151" s="40">
        <v>571</v>
      </c>
      <c r="R151" s="40">
        <v>218</v>
      </c>
      <c r="S151" s="40">
        <v>55</v>
      </c>
      <c r="T151" s="40">
        <v>33</v>
      </c>
      <c r="U151" s="117">
        <f>(O151+P151+Q151+R151)/K151</f>
        <v>0.75848814862267777</v>
      </c>
      <c r="V151" s="97">
        <f>(P151+O151+Q151+T151+R151+S151)/K151</f>
        <v>0.81486226777706594</v>
      </c>
      <c r="W151" s="37"/>
      <c r="X151" s="37"/>
      <c r="Y151" s="37"/>
      <c r="Z151" s="37">
        <v>0</v>
      </c>
      <c r="AA151" s="37">
        <v>1</v>
      </c>
      <c r="AB151" s="37">
        <v>0</v>
      </c>
      <c r="AC151" s="37">
        <v>0</v>
      </c>
      <c r="AD151" s="37">
        <v>0</v>
      </c>
      <c r="AE151" s="37">
        <v>1</v>
      </c>
      <c r="AF151" s="117">
        <f>(Z151+AA151+AB151+AC151)/K151</f>
        <v>6.406149903907751E-4</v>
      </c>
      <c r="AG151" s="97">
        <f>(AA151+Z151+AB151+AE151+AC151+AD151)/K151</f>
        <v>1.2812299807815502E-3</v>
      </c>
      <c r="AH151" s="37"/>
      <c r="AI151" s="37"/>
      <c r="AJ151" s="37"/>
      <c r="AK151" s="37">
        <v>7</v>
      </c>
      <c r="AL151" s="37">
        <v>5</v>
      </c>
      <c r="AM151" s="37">
        <v>6</v>
      </c>
      <c r="AN151" s="37">
        <v>10</v>
      </c>
      <c r="AO151" s="37">
        <v>19</v>
      </c>
      <c r="AP151" s="37">
        <v>24</v>
      </c>
      <c r="AQ151" s="117">
        <f>(AK151+AL151+AM151+AN151)/K151</f>
        <v>1.7937219730941704E-2</v>
      </c>
      <c r="AR151" s="97">
        <f>(AL151+AK151+AM151+AP151+AN151+AO151)/K151</f>
        <v>4.5483664317745039E-2</v>
      </c>
      <c r="AS151" s="41"/>
    </row>
    <row r="152" spans="2:45" s="3" customFormat="1" x14ac:dyDescent="0.25">
      <c r="B152" s="14"/>
      <c r="C152" s="5"/>
      <c r="D152" s="5"/>
      <c r="E152" s="5"/>
      <c r="F152" s="35" t="s">
        <v>5</v>
      </c>
      <c r="G152" s="35" t="s">
        <v>73</v>
      </c>
      <c r="H152" s="36">
        <v>6</v>
      </c>
      <c r="I152" s="97">
        <f t="shared" si="24"/>
        <v>0.691415313225058</v>
      </c>
      <c r="J152" s="97">
        <f t="shared" si="24"/>
        <v>0.80278422273781902</v>
      </c>
      <c r="K152" s="39">
        <v>431</v>
      </c>
      <c r="L152" s="40">
        <v>0</v>
      </c>
      <c r="M152" s="40">
        <v>0</v>
      </c>
      <c r="N152" s="40">
        <v>17</v>
      </c>
      <c r="O152" s="40">
        <v>40</v>
      </c>
      <c r="P152" s="40">
        <v>80</v>
      </c>
      <c r="Q152" s="40">
        <v>70</v>
      </c>
      <c r="R152" s="40">
        <v>62</v>
      </c>
      <c r="S152" s="40">
        <v>34</v>
      </c>
      <c r="T152" s="40">
        <v>12</v>
      </c>
      <c r="U152" s="117">
        <f>(L152+M152+N152+O152+P152+Q152+R152)/K152</f>
        <v>0.62412993039443154</v>
      </c>
      <c r="V152" s="97">
        <f>(P152+O152+N152+M152+L152+Q152+T152+R152+S152)/K152</f>
        <v>0.73085846867749416</v>
      </c>
      <c r="W152" s="40">
        <v>0</v>
      </c>
      <c r="X152" s="40">
        <v>0</v>
      </c>
      <c r="Y152" s="40">
        <v>0</v>
      </c>
      <c r="Z152" s="40">
        <v>0</v>
      </c>
      <c r="AA152" s="40">
        <v>0</v>
      </c>
      <c r="AB152" s="40">
        <v>0</v>
      </c>
      <c r="AC152" s="40">
        <v>0</v>
      </c>
      <c r="AD152" s="40">
        <v>0</v>
      </c>
      <c r="AE152" s="40">
        <v>0</v>
      </c>
      <c r="AF152" s="117">
        <f>(W152+X152+Y152+Z152+AA152+AB152+AC152)/K152</f>
        <v>0</v>
      </c>
      <c r="AG152" s="97">
        <f>(AA152+Z152+Y152+X152+W152+AB152+AE152+AC152+AD152)/K152</f>
        <v>0</v>
      </c>
      <c r="AH152" s="40">
        <v>14</v>
      </c>
      <c r="AI152" s="40">
        <v>3</v>
      </c>
      <c r="AJ152" s="40">
        <v>1</v>
      </c>
      <c r="AK152" s="40">
        <v>7</v>
      </c>
      <c r="AL152" s="40">
        <v>3</v>
      </c>
      <c r="AM152" s="40">
        <v>1</v>
      </c>
      <c r="AN152" s="40">
        <v>0</v>
      </c>
      <c r="AO152" s="40">
        <v>0</v>
      </c>
      <c r="AP152" s="40">
        <v>2</v>
      </c>
      <c r="AQ152" s="117">
        <f>(AH152+AI152+AJ152+AK152+AL152+AM152+AN152)/K152</f>
        <v>6.7285382830626447E-2</v>
      </c>
      <c r="AR152" s="97">
        <f>(AL152+AK152+AJ152+AI152+AH152+AM152+AP152+AN152+AO152)/K152</f>
        <v>7.1925754060324823E-2</v>
      </c>
      <c r="AS152" s="41"/>
    </row>
    <row r="153" spans="2:45" s="10" customFormat="1" ht="15.75" thickBot="1" x14ac:dyDescent="0.3">
      <c r="B153" s="15"/>
      <c r="C153" s="8"/>
      <c r="D153" s="9"/>
      <c r="E153" s="9"/>
      <c r="F153" s="8"/>
      <c r="G153" s="8"/>
      <c r="H153" s="42"/>
      <c r="I153" s="98"/>
      <c r="J153" s="99"/>
      <c r="K153" s="43"/>
      <c r="L153" s="44"/>
      <c r="M153" s="44"/>
      <c r="N153" s="44"/>
      <c r="O153" s="44"/>
      <c r="P153" s="44"/>
      <c r="Q153" s="44"/>
      <c r="R153" s="44"/>
      <c r="S153" s="44"/>
      <c r="T153" s="44"/>
      <c r="U153" s="124"/>
      <c r="V153" s="110"/>
      <c r="W153" s="44"/>
      <c r="X153" s="44"/>
      <c r="Y153" s="44"/>
      <c r="Z153" s="44"/>
      <c r="AA153" s="44"/>
      <c r="AB153" s="44"/>
      <c r="AC153" s="44"/>
      <c r="AD153" s="44"/>
      <c r="AE153" s="44"/>
      <c r="AF153" s="124"/>
      <c r="AG153" s="110"/>
      <c r="AH153" s="44"/>
      <c r="AI153" s="44"/>
      <c r="AJ153" s="44"/>
      <c r="AK153" s="44"/>
      <c r="AL153" s="44"/>
      <c r="AM153" s="44"/>
      <c r="AN153" s="44"/>
      <c r="AO153" s="44"/>
      <c r="AP153" s="44"/>
      <c r="AQ153" s="124"/>
      <c r="AR153" s="110"/>
      <c r="AS153" s="41"/>
    </row>
    <row r="154" spans="2:45" x14ac:dyDescent="0.25">
      <c r="B154" s="16"/>
      <c r="C154" s="5" t="s">
        <v>8</v>
      </c>
      <c r="D154" s="6"/>
      <c r="E154" s="6"/>
      <c r="F154" s="35" t="s">
        <v>1</v>
      </c>
      <c r="G154" s="35" t="s">
        <v>46</v>
      </c>
      <c r="H154" s="36">
        <v>1</v>
      </c>
      <c r="I154" s="97">
        <f t="shared" ref="I154:J154" si="25">U154+AF154+AQ154</f>
        <v>0.19230769230769232</v>
      </c>
      <c r="J154" s="97">
        <f t="shared" si="25"/>
        <v>0.61538461538461542</v>
      </c>
      <c r="K154" s="38">
        <v>26</v>
      </c>
      <c r="L154" s="21"/>
      <c r="M154" s="37"/>
      <c r="N154" s="37"/>
      <c r="O154" s="37"/>
      <c r="P154" s="37"/>
      <c r="Q154" s="37">
        <v>1</v>
      </c>
      <c r="R154" s="37">
        <v>4</v>
      </c>
      <c r="S154" s="37">
        <v>6</v>
      </c>
      <c r="T154" s="37">
        <v>3</v>
      </c>
      <c r="U154" s="117">
        <f>(Q154+R154)/K154</f>
        <v>0.19230769230769232</v>
      </c>
      <c r="V154" s="97">
        <f>(Q154+T154+R154+S154)/K154</f>
        <v>0.53846153846153844</v>
      </c>
      <c r="W154" s="37"/>
      <c r="X154" s="37"/>
      <c r="Y154" s="37"/>
      <c r="Z154" s="37"/>
      <c r="AA154" s="37"/>
      <c r="AB154" s="37">
        <v>0</v>
      </c>
      <c r="AC154" s="37">
        <v>0</v>
      </c>
      <c r="AD154" s="37">
        <v>0</v>
      </c>
      <c r="AE154" s="37">
        <v>0</v>
      </c>
      <c r="AF154" s="117">
        <f>(AB154+AC154)/K154</f>
        <v>0</v>
      </c>
      <c r="AG154" s="97">
        <f>(AB154+AE154+AC154+AD154)/K154</f>
        <v>0</v>
      </c>
      <c r="AH154" s="37"/>
      <c r="AI154" s="37"/>
      <c r="AJ154" s="37"/>
      <c r="AK154" s="37"/>
      <c r="AL154" s="37"/>
      <c r="AM154" s="37">
        <v>0</v>
      </c>
      <c r="AN154" s="37">
        <v>0</v>
      </c>
      <c r="AO154" s="37">
        <v>0</v>
      </c>
      <c r="AP154" s="37">
        <v>2</v>
      </c>
      <c r="AQ154" s="117">
        <f>(AM154+AN154)/K154</f>
        <v>0</v>
      </c>
      <c r="AR154" s="97">
        <f>(AM154+AP154+AN154+AO154)/K154</f>
        <v>7.6923076923076927E-2</v>
      </c>
      <c r="AS154" s="41"/>
    </row>
    <row r="155" spans="2:45" x14ac:dyDescent="0.25">
      <c r="B155" s="16"/>
      <c r="C155" s="5"/>
      <c r="D155" s="6"/>
      <c r="E155" s="6"/>
      <c r="F155" s="35" t="s">
        <v>32</v>
      </c>
      <c r="G155" s="35" t="s">
        <v>46</v>
      </c>
      <c r="H155" s="36">
        <v>2</v>
      </c>
      <c r="I155" s="96" t="s">
        <v>28</v>
      </c>
      <c r="J155" s="96" t="s">
        <v>31</v>
      </c>
      <c r="K155" s="38">
        <v>1</v>
      </c>
      <c r="L155" s="112"/>
      <c r="M155" s="40"/>
      <c r="N155" s="40"/>
      <c r="O155" s="40"/>
      <c r="P155" s="40">
        <v>0</v>
      </c>
      <c r="Q155" s="40">
        <v>0</v>
      </c>
      <c r="R155" s="40">
        <v>0</v>
      </c>
      <c r="S155" s="37">
        <v>0</v>
      </c>
      <c r="T155" s="37">
        <v>0</v>
      </c>
      <c r="U155" s="123"/>
      <c r="V155" s="107"/>
      <c r="W155" s="37"/>
      <c r="X155" s="37"/>
      <c r="Y155" s="37">
        <v>0</v>
      </c>
      <c r="Z155" s="37">
        <v>0</v>
      </c>
      <c r="AA155" s="37">
        <v>0</v>
      </c>
      <c r="AB155" s="37">
        <v>0</v>
      </c>
      <c r="AC155" s="37">
        <v>0</v>
      </c>
      <c r="AD155" s="37">
        <v>0</v>
      </c>
      <c r="AE155" s="37">
        <v>0</v>
      </c>
      <c r="AF155" s="123"/>
      <c r="AG155" s="107"/>
      <c r="AH155" s="37"/>
      <c r="AI155" s="37"/>
      <c r="AJ155" s="37"/>
      <c r="AK155" s="37"/>
      <c r="AL155" s="37">
        <v>0</v>
      </c>
      <c r="AM155" s="37">
        <v>0</v>
      </c>
      <c r="AN155" s="37">
        <v>0</v>
      </c>
      <c r="AO155" s="37">
        <v>0</v>
      </c>
      <c r="AP155" s="37">
        <v>0</v>
      </c>
      <c r="AQ155" s="123"/>
      <c r="AR155" s="107"/>
      <c r="AS155" s="41"/>
    </row>
    <row r="156" spans="2:45" x14ac:dyDescent="0.25">
      <c r="B156" s="16"/>
      <c r="C156" s="5"/>
      <c r="D156" s="6"/>
      <c r="E156" s="6"/>
      <c r="F156" s="35" t="s">
        <v>2</v>
      </c>
      <c r="G156" s="35" t="s">
        <v>46</v>
      </c>
      <c r="H156" s="36">
        <v>4</v>
      </c>
      <c r="I156" s="97">
        <f t="shared" ref="I156:J158" si="26">U156+AF156+AQ156</f>
        <v>0.60805860805860812</v>
      </c>
      <c r="J156" s="97">
        <f>V156+AG156+AR156</f>
        <v>0.75686813186813184</v>
      </c>
      <c r="K156" s="39">
        <v>2184</v>
      </c>
      <c r="L156" s="112"/>
      <c r="M156" s="40"/>
      <c r="N156" s="40">
        <v>4</v>
      </c>
      <c r="O156" s="40">
        <v>211</v>
      </c>
      <c r="P156" s="40">
        <v>241</v>
      </c>
      <c r="Q156" s="40">
        <v>300</v>
      </c>
      <c r="R156" s="40">
        <v>445</v>
      </c>
      <c r="S156" s="37">
        <v>181</v>
      </c>
      <c r="T156" s="37">
        <v>83</v>
      </c>
      <c r="U156" s="117">
        <f>(N156+O156+P156+Q156+R156)/K156</f>
        <v>0.54990842490842495</v>
      </c>
      <c r="V156" s="97">
        <f>(O156+P156+Q156+R156+S156+N156+T156)/K156</f>
        <v>0.67078754578754574</v>
      </c>
      <c r="W156" s="37"/>
      <c r="X156" s="37"/>
      <c r="Y156" s="37">
        <v>0</v>
      </c>
      <c r="Z156" s="37">
        <v>0</v>
      </c>
      <c r="AA156" s="37">
        <v>6</v>
      </c>
      <c r="AB156" s="37">
        <v>11</v>
      </c>
      <c r="AC156" s="37">
        <v>23</v>
      </c>
      <c r="AD156" s="37">
        <v>18</v>
      </c>
      <c r="AE156" s="37">
        <v>17</v>
      </c>
      <c r="AF156" s="117">
        <f>(Y156+Z156+AA156+AB156+AC156)/K156</f>
        <v>1.8315018315018316E-2</v>
      </c>
      <c r="AG156" s="97">
        <f>(Z156+AA156+AB156+AC156+AD156+Y156+AE156)/K156</f>
        <v>3.4340659340659344E-2</v>
      </c>
      <c r="AH156" s="37"/>
      <c r="AI156" s="37"/>
      <c r="AJ156" s="37">
        <v>8</v>
      </c>
      <c r="AK156" s="37">
        <v>3</v>
      </c>
      <c r="AL156" s="37">
        <v>30</v>
      </c>
      <c r="AM156" s="37">
        <v>24</v>
      </c>
      <c r="AN156" s="37">
        <v>22</v>
      </c>
      <c r="AO156" s="37">
        <v>18</v>
      </c>
      <c r="AP156" s="37">
        <v>8</v>
      </c>
      <c r="AQ156" s="117">
        <f>(AJ156+AK156+AL156+AM156+AN156)/K156</f>
        <v>3.9835164835164832E-2</v>
      </c>
      <c r="AR156" s="97">
        <f>(AK156+AL156+AM156+AN156+AO156+AJ156+AP156)/K156</f>
        <v>5.1739926739926737E-2</v>
      </c>
      <c r="AS156" s="41"/>
    </row>
    <row r="157" spans="2:45" x14ac:dyDescent="0.25">
      <c r="B157" s="16"/>
      <c r="C157" s="5"/>
      <c r="D157" s="6"/>
      <c r="E157" s="6"/>
      <c r="F157" s="35" t="s">
        <v>4</v>
      </c>
      <c r="G157" s="35" t="s">
        <v>46</v>
      </c>
      <c r="H157" s="36">
        <v>3</v>
      </c>
      <c r="I157" s="97">
        <f t="shared" si="26"/>
        <v>0.78531073446327682</v>
      </c>
      <c r="J157" s="97">
        <f t="shared" si="26"/>
        <v>0.87005649717514122</v>
      </c>
      <c r="K157" s="39">
        <v>177</v>
      </c>
      <c r="L157" s="112"/>
      <c r="M157" s="40"/>
      <c r="N157" s="40"/>
      <c r="O157" s="40">
        <v>0</v>
      </c>
      <c r="P157" s="40">
        <v>11</v>
      </c>
      <c r="Q157" s="40">
        <v>98</v>
      </c>
      <c r="R157" s="40">
        <v>28</v>
      </c>
      <c r="S157" s="40">
        <v>10</v>
      </c>
      <c r="T157" s="40">
        <v>2</v>
      </c>
      <c r="U157" s="117">
        <f>(O157+P157+Q157+R157)/K157</f>
        <v>0.77401129943502822</v>
      </c>
      <c r="V157" s="97">
        <f>(P157+O157+Q157+T157+R157+S157)/K157</f>
        <v>0.84180790960451979</v>
      </c>
      <c r="W157" s="37"/>
      <c r="X157" s="37"/>
      <c r="Y157" s="37"/>
      <c r="Z157" s="37">
        <v>0</v>
      </c>
      <c r="AA157" s="37">
        <v>0</v>
      </c>
      <c r="AB157" s="37">
        <v>0</v>
      </c>
      <c r="AC157" s="37">
        <v>0</v>
      </c>
      <c r="AD157" s="37">
        <v>0</v>
      </c>
      <c r="AE157" s="37">
        <v>0</v>
      </c>
      <c r="AF157" s="117">
        <f>(Z157+AA157+AB157+AC157)/K157</f>
        <v>0</v>
      </c>
      <c r="AG157" s="97">
        <f>(AA157+Z157+AB157+AE157+AC157+AD157)/K157</f>
        <v>0</v>
      </c>
      <c r="AH157" s="37"/>
      <c r="AI157" s="37"/>
      <c r="AJ157" s="37"/>
      <c r="AK157" s="37">
        <v>2</v>
      </c>
      <c r="AL157" s="37">
        <v>0</v>
      </c>
      <c r="AM157" s="37">
        <v>0</v>
      </c>
      <c r="AN157" s="37">
        <v>0</v>
      </c>
      <c r="AO157" s="37">
        <v>3</v>
      </c>
      <c r="AP157" s="37">
        <v>0</v>
      </c>
      <c r="AQ157" s="117">
        <f>(AK157+AL157+AM157+AN157)/K157</f>
        <v>1.1299435028248588E-2</v>
      </c>
      <c r="AR157" s="97">
        <f>(AL157+AK157+AM157+AP157+AN157+AO157)/K157</f>
        <v>2.8248587570621469E-2</v>
      </c>
      <c r="AS157" s="41"/>
    </row>
    <row r="158" spans="2:45" s="3" customFormat="1" x14ac:dyDescent="0.25">
      <c r="B158" s="14"/>
      <c r="C158" s="5"/>
      <c r="D158" s="5"/>
      <c r="E158" s="5"/>
      <c r="F158" s="35" t="s">
        <v>5</v>
      </c>
      <c r="G158" s="35" t="s">
        <v>46</v>
      </c>
      <c r="H158" s="36">
        <v>6</v>
      </c>
      <c r="I158" s="97">
        <f t="shared" si="26"/>
        <v>0.73913043478260865</v>
      </c>
      <c r="J158" s="97">
        <f t="shared" si="26"/>
        <v>0.86956521739130443</v>
      </c>
      <c r="K158" s="39">
        <v>23</v>
      </c>
      <c r="L158" s="40">
        <v>0</v>
      </c>
      <c r="M158" s="40">
        <v>0</v>
      </c>
      <c r="N158" s="40">
        <v>1</v>
      </c>
      <c r="O158" s="40">
        <v>3</v>
      </c>
      <c r="P158" s="40">
        <v>9</v>
      </c>
      <c r="Q158" s="40">
        <v>1</v>
      </c>
      <c r="R158" s="40">
        <v>1</v>
      </c>
      <c r="S158" s="40">
        <v>1</v>
      </c>
      <c r="T158" s="40">
        <v>2</v>
      </c>
      <c r="U158" s="117">
        <f>(L158+M158+N158+O158+P158+Q158+R158)/K158</f>
        <v>0.65217391304347827</v>
      </c>
      <c r="V158" s="97">
        <f>(P158+O158+N158+M158+L158+Q158+T158+R158+S158)/K158</f>
        <v>0.78260869565217395</v>
      </c>
      <c r="W158" s="37">
        <v>0</v>
      </c>
      <c r="X158" s="37">
        <v>0</v>
      </c>
      <c r="Y158" s="37">
        <v>0</v>
      </c>
      <c r="Z158" s="37">
        <v>0</v>
      </c>
      <c r="AA158" s="37">
        <v>0</v>
      </c>
      <c r="AB158" s="37">
        <v>0</v>
      </c>
      <c r="AC158" s="37">
        <v>0</v>
      </c>
      <c r="AD158" s="37">
        <v>0</v>
      </c>
      <c r="AE158" s="37">
        <v>0</v>
      </c>
      <c r="AF158" s="117">
        <f>(W158+X158+Y158+Z158+AA158+AB158+AC158)/K158</f>
        <v>0</v>
      </c>
      <c r="AG158" s="97">
        <f>(AA158+Z158+Y158+X158+W158+AB158+AE158+AC158+AD158)/K158</f>
        <v>0</v>
      </c>
      <c r="AH158" s="37">
        <v>1</v>
      </c>
      <c r="AI158" s="37">
        <v>0</v>
      </c>
      <c r="AJ158" s="37">
        <v>1</v>
      </c>
      <c r="AK158" s="37">
        <v>0</v>
      </c>
      <c r="AL158" s="37">
        <v>0</v>
      </c>
      <c r="AM158" s="37">
        <v>0</v>
      </c>
      <c r="AN158" s="37">
        <v>0</v>
      </c>
      <c r="AO158" s="37">
        <v>0</v>
      </c>
      <c r="AP158" s="37">
        <v>0</v>
      </c>
      <c r="AQ158" s="117">
        <f>(AH158+AI158+AJ158+AK158+AL158+AM158+AN158)/K158</f>
        <v>8.6956521739130432E-2</v>
      </c>
      <c r="AR158" s="97">
        <f>(AL158+AK158+AJ158+AI158+AH158+AM158+AP158+AN158+AO158)/K158</f>
        <v>8.6956521739130432E-2</v>
      </c>
      <c r="AS158" s="41"/>
    </row>
    <row r="159" spans="2:45" s="28" customFormat="1" ht="15.75" thickBot="1" x14ac:dyDescent="0.3">
      <c r="B159" s="27"/>
      <c r="C159" s="8"/>
      <c r="D159" s="8"/>
      <c r="E159" s="8"/>
      <c r="F159" s="8"/>
      <c r="G159" s="8"/>
      <c r="H159" s="42"/>
      <c r="I159" s="98"/>
      <c r="J159" s="98"/>
      <c r="K159" s="43"/>
      <c r="L159" s="44"/>
      <c r="M159" s="44"/>
      <c r="N159" s="44"/>
      <c r="O159" s="44"/>
      <c r="P159" s="44"/>
      <c r="Q159" s="44"/>
      <c r="R159" s="44"/>
      <c r="S159" s="44"/>
      <c r="T159" s="44"/>
      <c r="U159" s="124"/>
      <c r="V159" s="110"/>
      <c r="W159" s="44"/>
      <c r="X159" s="44"/>
      <c r="Y159" s="44"/>
      <c r="Z159" s="44"/>
      <c r="AA159" s="44"/>
      <c r="AB159" s="44"/>
      <c r="AC159" s="44"/>
      <c r="AD159" s="44"/>
      <c r="AE159" s="44"/>
      <c r="AF159" s="124"/>
      <c r="AG159" s="110"/>
      <c r="AH159" s="44"/>
      <c r="AI159" s="44"/>
      <c r="AJ159" s="44"/>
      <c r="AK159" s="44"/>
      <c r="AL159" s="44"/>
      <c r="AM159" s="44"/>
      <c r="AN159" s="44"/>
      <c r="AO159" s="44"/>
      <c r="AP159" s="44"/>
      <c r="AQ159" s="124"/>
      <c r="AR159" s="110"/>
      <c r="AS159" s="41"/>
    </row>
    <row r="160" spans="2:45" x14ac:dyDescent="0.25">
      <c r="T160" s="19"/>
      <c r="AE160" s="19"/>
    </row>
    <row r="161" spans="3:4" x14ac:dyDescent="0.25">
      <c r="C161" s="84" t="s">
        <v>119</v>
      </c>
    </row>
    <row r="163" spans="3:4" x14ac:dyDescent="0.25">
      <c r="D163" s="34"/>
    </row>
    <row r="168" spans="3:4" x14ac:dyDescent="0.25">
      <c r="D168" s="34"/>
    </row>
    <row r="169" spans="3:4" x14ac:dyDescent="0.25">
      <c r="D169" s="34"/>
    </row>
  </sheetData>
  <mergeCells count="1">
    <mergeCell ref="C9:E9"/>
  </mergeCells>
  <pageMargins left="0.25" right="0.25" top="0.75" bottom="0.75" header="0.3" footer="0.3"/>
  <pageSetup paperSize="5" scale="29" fitToHeight="0" orientation="landscape" r:id="rId1"/>
  <headerFooter>
    <oddFooter>&amp;L&amp;1#&amp;"Calibri"&amp;11&amp;K000000Classification: Protected 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69"/>
  <sheetViews>
    <sheetView zoomScale="90" zoomScaleNormal="90" workbookViewId="0">
      <pane xSplit="11" ySplit="9" topLeftCell="L124" activePane="bottomRight" state="frozen"/>
      <selection activeCell="AU168" sqref="AU168"/>
      <selection pane="topRight" activeCell="AU168" sqref="AU168"/>
      <selection pane="bottomLeft" activeCell="AU168" sqref="AU168"/>
      <selection pane="bottomRight" activeCell="W33" sqref="W33"/>
    </sheetView>
  </sheetViews>
  <sheetFormatPr defaultRowHeight="15" x14ac:dyDescent="0.25"/>
  <cols>
    <col min="1" max="2" width="0" hidden="1" customWidth="1"/>
    <col min="3" max="3" width="9.140625" style="3"/>
    <col min="5" max="5" width="12.42578125" customWidth="1"/>
    <col min="6" max="7" width="18.5703125" customWidth="1"/>
    <col min="9" max="9" width="13.140625" style="92" customWidth="1"/>
    <col min="10" max="10" width="13.140625" style="113"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114"/>
      <c r="W7" s="1"/>
      <c r="X7" s="1"/>
      <c r="Y7" s="1"/>
      <c r="Z7" s="1"/>
      <c r="AA7" s="1"/>
      <c r="AB7" s="1"/>
      <c r="AC7" s="1"/>
      <c r="AD7" s="18"/>
      <c r="AE7" s="18"/>
      <c r="AF7" s="127"/>
      <c r="AG7" s="100"/>
    </row>
    <row r="8" spans="2:49" s="3" customFormat="1" ht="43.5" customHeight="1" thickBot="1" x14ac:dyDescent="0.3">
      <c r="B8" s="14"/>
      <c r="C8" s="7"/>
      <c r="D8" s="7"/>
      <c r="E8" s="7"/>
      <c r="F8" s="7"/>
      <c r="G8" s="7"/>
      <c r="H8" s="7"/>
      <c r="I8" s="94"/>
      <c r="J8" s="115"/>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116" t="s">
        <v>52</v>
      </c>
      <c r="K9" s="30" t="s">
        <v>53</v>
      </c>
      <c r="L9" s="31" t="s">
        <v>39</v>
      </c>
      <c r="M9" s="31" t="s">
        <v>36</v>
      </c>
      <c r="N9" s="31" t="s">
        <v>37</v>
      </c>
      <c r="O9" s="31" t="s">
        <v>43</v>
      </c>
      <c r="P9" s="31" t="s">
        <v>40</v>
      </c>
      <c r="Q9" s="31" t="s">
        <v>41</v>
      </c>
      <c r="R9" s="31" t="s">
        <v>44</v>
      </c>
      <c r="S9" s="31" t="s">
        <v>42</v>
      </c>
      <c r="T9" s="119" t="s">
        <v>45</v>
      </c>
      <c r="U9" s="122" t="s">
        <v>54</v>
      </c>
      <c r="V9" s="102" t="s">
        <v>55</v>
      </c>
      <c r="W9" s="31" t="s">
        <v>39</v>
      </c>
      <c r="X9" s="31" t="s">
        <v>36</v>
      </c>
      <c r="Y9" s="31" t="s">
        <v>37</v>
      </c>
      <c r="Z9" s="31" t="s">
        <v>43</v>
      </c>
      <c r="AA9" s="31" t="s">
        <v>40</v>
      </c>
      <c r="AB9" s="31" t="s">
        <v>41</v>
      </c>
      <c r="AC9" s="31" t="s">
        <v>44</v>
      </c>
      <c r="AD9" s="31" t="s">
        <v>42</v>
      </c>
      <c r="AE9" s="119" t="s">
        <v>45</v>
      </c>
      <c r="AF9" s="122" t="s">
        <v>56</v>
      </c>
      <c r="AG9" s="102" t="s">
        <v>57</v>
      </c>
      <c r="AH9" s="31" t="s">
        <v>39</v>
      </c>
      <c r="AI9" s="31" t="s">
        <v>36</v>
      </c>
      <c r="AJ9" s="31" t="s">
        <v>37</v>
      </c>
      <c r="AK9" s="31" t="s">
        <v>43</v>
      </c>
      <c r="AL9" s="31" t="s">
        <v>40</v>
      </c>
      <c r="AM9" s="31" t="s">
        <v>41</v>
      </c>
      <c r="AN9" s="31" t="s">
        <v>44</v>
      </c>
      <c r="AO9" s="31" t="s">
        <v>42</v>
      </c>
      <c r="AP9" s="119" t="s">
        <v>45</v>
      </c>
      <c r="AQ9" s="122" t="s">
        <v>58</v>
      </c>
      <c r="AR9" s="102" t="s">
        <v>59</v>
      </c>
      <c r="AS9" s="17"/>
      <c r="AT9" s="17"/>
      <c r="AU9" s="17"/>
      <c r="AV9" s="17"/>
      <c r="AW9" s="17"/>
    </row>
    <row r="10" spans="2:49" x14ac:dyDescent="0.25">
      <c r="B10" s="16"/>
      <c r="C10" s="5" t="s">
        <v>65</v>
      </c>
      <c r="D10" s="6"/>
      <c r="E10" s="6"/>
      <c r="F10" s="35" t="s">
        <v>1</v>
      </c>
      <c r="G10" s="35" t="s">
        <v>73</v>
      </c>
      <c r="H10" s="36">
        <v>1</v>
      </c>
      <c r="I10" s="96" t="s">
        <v>28</v>
      </c>
      <c r="J10" s="96" t="s">
        <v>28</v>
      </c>
      <c r="K10" s="38" t="s">
        <v>30</v>
      </c>
      <c r="L10" s="37"/>
      <c r="M10" s="37"/>
      <c r="N10" s="37"/>
      <c r="O10" s="37"/>
      <c r="P10" s="37"/>
      <c r="Q10" s="37"/>
      <c r="R10" s="37"/>
      <c r="S10" s="37"/>
      <c r="T10" s="37"/>
      <c r="U10" s="117"/>
      <c r="V10" s="97"/>
      <c r="W10" s="37"/>
      <c r="X10" s="37"/>
      <c r="Y10" s="37"/>
      <c r="Z10" s="37"/>
      <c r="AA10" s="37"/>
      <c r="AB10" s="37"/>
      <c r="AC10" s="37"/>
      <c r="AD10" s="37"/>
      <c r="AE10" s="37"/>
      <c r="AF10" s="117"/>
      <c r="AG10" s="97"/>
      <c r="AH10" s="37"/>
      <c r="AI10" s="37"/>
      <c r="AJ10" s="37"/>
      <c r="AK10" s="37"/>
      <c r="AL10" s="37"/>
      <c r="AM10" s="37"/>
      <c r="AN10" s="37"/>
      <c r="AO10" s="37"/>
      <c r="AP10" s="37"/>
      <c r="AQ10" s="117"/>
      <c r="AR10" s="97"/>
    </row>
    <row r="11" spans="2:49" x14ac:dyDescent="0.25">
      <c r="B11" s="16"/>
      <c r="C11" s="5" t="s">
        <v>66</v>
      </c>
      <c r="D11" s="6"/>
      <c r="E11" s="6"/>
      <c r="F11" s="35" t="s">
        <v>32</v>
      </c>
      <c r="G11" s="35" t="s">
        <v>73</v>
      </c>
      <c r="H11" s="36">
        <v>2</v>
      </c>
      <c r="I11" s="96" t="s">
        <v>28</v>
      </c>
      <c r="J11" s="96" t="s">
        <v>28</v>
      </c>
      <c r="K11" s="38" t="s">
        <v>29</v>
      </c>
      <c r="L11" s="37"/>
      <c r="M11" s="37"/>
      <c r="N11" s="37"/>
      <c r="O11" s="37"/>
      <c r="P11" s="37"/>
      <c r="Q11" s="37"/>
      <c r="R11" s="37"/>
      <c r="S11" s="37"/>
      <c r="T11" s="37"/>
      <c r="U11" s="117"/>
      <c r="V11" s="97"/>
      <c r="W11" s="37"/>
      <c r="X11" s="37"/>
      <c r="Y11" s="37"/>
      <c r="Z11" s="37"/>
      <c r="AA11" s="37"/>
      <c r="AB11" s="37"/>
      <c r="AC11" s="37"/>
      <c r="AD11" s="37"/>
      <c r="AE11" s="37"/>
      <c r="AF11" s="117"/>
      <c r="AG11" s="97"/>
      <c r="AH11" s="37"/>
      <c r="AI11" s="37"/>
      <c r="AJ11" s="37"/>
      <c r="AK11" s="37"/>
      <c r="AL11" s="37"/>
      <c r="AM11" s="37"/>
      <c r="AN11" s="37"/>
      <c r="AO11" s="37"/>
      <c r="AP11" s="37"/>
      <c r="AQ11" s="117"/>
      <c r="AR11" s="97"/>
    </row>
    <row r="12" spans="2:49" x14ac:dyDescent="0.25">
      <c r="B12" s="16"/>
      <c r="C12" s="5"/>
      <c r="D12" s="6"/>
      <c r="E12" s="6"/>
      <c r="F12" s="35" t="s">
        <v>2</v>
      </c>
      <c r="G12" s="35" t="s">
        <v>73</v>
      </c>
      <c r="H12" s="36">
        <v>4</v>
      </c>
      <c r="I12" s="97">
        <f t="shared" ref="I12" si="0">U12+AF12+AQ12</f>
        <v>0.47560975609756095</v>
      </c>
      <c r="J12" s="97">
        <f>V12+AG12+AR12</f>
        <v>0.57317073170731714</v>
      </c>
      <c r="K12" s="38">
        <v>328</v>
      </c>
      <c r="L12" s="37"/>
      <c r="M12" s="37"/>
      <c r="N12" s="37">
        <v>0</v>
      </c>
      <c r="O12" s="37">
        <v>6</v>
      </c>
      <c r="P12" s="37">
        <v>13</v>
      </c>
      <c r="Q12" s="37">
        <v>73</v>
      </c>
      <c r="R12" s="37">
        <v>48</v>
      </c>
      <c r="S12" s="37">
        <v>16</v>
      </c>
      <c r="T12" s="37">
        <v>8</v>
      </c>
      <c r="U12" s="117">
        <f t="shared" ref="U12" si="1">(N12+O12+P12+Q12+R12) /K12</f>
        <v>0.42682926829268292</v>
      </c>
      <c r="V12" s="97">
        <f t="shared" ref="V12" si="2">(N12+O12+P12+Q12+R12+S12+T12)/K12</f>
        <v>0.5</v>
      </c>
      <c r="W12" s="37"/>
      <c r="X12" s="37"/>
      <c r="Y12" s="37">
        <v>0</v>
      </c>
      <c r="Z12" s="37">
        <v>0</v>
      </c>
      <c r="AA12" s="37">
        <v>1</v>
      </c>
      <c r="AB12" s="37">
        <v>0</v>
      </c>
      <c r="AC12" s="37">
        <v>2</v>
      </c>
      <c r="AD12" s="37">
        <v>3</v>
      </c>
      <c r="AE12" s="37">
        <v>2</v>
      </c>
      <c r="AF12" s="117">
        <f t="shared" ref="AF12" si="3">(Y12+Z12+AA12+AB12+AC12) /K12</f>
        <v>9.1463414634146336E-3</v>
      </c>
      <c r="AG12" s="97">
        <f t="shared" ref="AG12" si="4">(Y12+Z12+AA12+AB12+AC12+AD12+AE12)/K12</f>
        <v>2.4390243902439025E-2</v>
      </c>
      <c r="AH12" s="37"/>
      <c r="AI12" s="37"/>
      <c r="AJ12" s="37">
        <v>0</v>
      </c>
      <c r="AK12" s="37">
        <v>0</v>
      </c>
      <c r="AL12" s="37">
        <v>6</v>
      </c>
      <c r="AM12" s="37">
        <v>5</v>
      </c>
      <c r="AN12" s="37">
        <v>2</v>
      </c>
      <c r="AO12" s="37">
        <v>2</v>
      </c>
      <c r="AP12" s="37">
        <v>1</v>
      </c>
      <c r="AQ12" s="117">
        <f t="shared" ref="AQ12" si="5">(AJ12+AK12+AL12+AM12+AN12) /K12</f>
        <v>3.9634146341463415E-2</v>
      </c>
      <c r="AR12" s="97">
        <f t="shared" ref="AR12" si="6">(AJ12+AK12+AL12+AM12+AN12+AO12+AP12)/K12</f>
        <v>4.878048780487805E-2</v>
      </c>
    </row>
    <row r="13" spans="2:49" x14ac:dyDescent="0.25">
      <c r="B13" s="16"/>
      <c r="C13" s="5"/>
      <c r="D13" s="6"/>
      <c r="E13" s="6"/>
      <c r="F13" s="35" t="s">
        <v>4</v>
      </c>
      <c r="G13" s="35" t="s">
        <v>73</v>
      </c>
      <c r="H13" s="36">
        <v>3</v>
      </c>
      <c r="I13" s="96" t="s">
        <v>28</v>
      </c>
      <c r="J13" s="96" t="s">
        <v>28</v>
      </c>
      <c r="K13" s="38" t="s">
        <v>29</v>
      </c>
      <c r="L13" s="37"/>
      <c r="M13" s="37"/>
      <c r="N13" s="37"/>
      <c r="O13" s="37"/>
      <c r="P13" s="37"/>
      <c r="Q13" s="37"/>
      <c r="R13" s="37"/>
      <c r="S13" s="37"/>
      <c r="T13" s="37"/>
      <c r="U13" s="117"/>
      <c r="V13" s="97"/>
      <c r="W13" s="37"/>
      <c r="X13" s="37"/>
      <c r="Y13" s="37"/>
      <c r="Z13" s="37"/>
      <c r="AA13" s="37"/>
      <c r="AB13" s="37"/>
      <c r="AC13" s="37"/>
      <c r="AD13" s="37"/>
      <c r="AE13" s="37"/>
      <c r="AF13" s="117"/>
      <c r="AG13" s="97"/>
      <c r="AH13" s="37"/>
      <c r="AI13" s="37"/>
      <c r="AJ13" s="37"/>
      <c r="AK13" s="37"/>
      <c r="AL13" s="37"/>
      <c r="AM13" s="37"/>
      <c r="AN13" s="37"/>
      <c r="AO13" s="37"/>
      <c r="AP13" s="37"/>
      <c r="AQ13" s="117"/>
      <c r="AR13" s="97"/>
    </row>
    <row r="14" spans="2:49" x14ac:dyDescent="0.25">
      <c r="B14" s="16"/>
      <c r="C14" s="5"/>
      <c r="D14" s="6"/>
      <c r="E14" s="6"/>
      <c r="F14" s="35" t="s">
        <v>5</v>
      </c>
      <c r="G14" s="35" t="s">
        <v>73</v>
      </c>
      <c r="H14" s="36">
        <v>6</v>
      </c>
      <c r="I14" s="96" t="s">
        <v>28</v>
      </c>
      <c r="J14" s="96" t="s">
        <v>28</v>
      </c>
      <c r="K14" s="38" t="s">
        <v>29</v>
      </c>
      <c r="L14" s="37"/>
      <c r="M14" s="37"/>
      <c r="N14" s="37"/>
      <c r="O14" s="37"/>
      <c r="P14" s="37"/>
      <c r="Q14" s="37"/>
      <c r="R14" s="37"/>
      <c r="S14" s="37"/>
      <c r="T14" s="37"/>
      <c r="U14" s="117"/>
      <c r="V14" s="97"/>
      <c r="W14" s="37"/>
      <c r="X14" s="37"/>
      <c r="Y14" s="37"/>
      <c r="Z14" s="37"/>
      <c r="AA14" s="37"/>
      <c r="AB14" s="37"/>
      <c r="AC14" s="37"/>
      <c r="AD14" s="37"/>
      <c r="AE14" s="37"/>
      <c r="AF14" s="117"/>
      <c r="AG14" s="97"/>
      <c r="AH14" s="37"/>
      <c r="AI14" s="37"/>
      <c r="AJ14" s="37"/>
      <c r="AK14" s="37"/>
      <c r="AL14" s="37"/>
      <c r="AM14" s="37"/>
      <c r="AN14" s="37"/>
      <c r="AO14" s="37"/>
      <c r="AP14" s="37"/>
      <c r="AQ14" s="117"/>
      <c r="AR14" s="97"/>
    </row>
    <row r="15" spans="2:49" s="10" customFormat="1" ht="15.75" thickBot="1" x14ac:dyDescent="0.3">
      <c r="B15" s="15"/>
      <c r="C15" s="8"/>
      <c r="D15" s="9"/>
      <c r="E15" s="9"/>
      <c r="F15" s="44"/>
      <c r="G15" s="44"/>
      <c r="H15" s="42"/>
      <c r="I15" s="98"/>
      <c r="J15" s="98"/>
      <c r="K15" s="43"/>
      <c r="L15" s="44"/>
      <c r="M15" s="44"/>
      <c r="N15" s="44"/>
      <c r="O15" s="44"/>
      <c r="P15" s="44"/>
      <c r="Q15" s="44"/>
      <c r="R15" s="44"/>
      <c r="S15" s="44"/>
      <c r="T15" s="44"/>
      <c r="U15" s="118"/>
      <c r="V15" s="103"/>
      <c r="W15" s="44"/>
      <c r="X15" s="44"/>
      <c r="Y15" s="44"/>
      <c r="Z15" s="44"/>
      <c r="AA15" s="44"/>
      <c r="AB15" s="44"/>
      <c r="AC15" s="44"/>
      <c r="AD15" s="44"/>
      <c r="AE15" s="44"/>
      <c r="AF15" s="118"/>
      <c r="AG15" s="103"/>
      <c r="AH15" s="44"/>
      <c r="AI15" s="44"/>
      <c r="AJ15" s="44"/>
      <c r="AK15" s="44"/>
      <c r="AL15" s="44"/>
      <c r="AM15" s="44"/>
      <c r="AN15" s="44"/>
      <c r="AO15" s="44"/>
      <c r="AP15" s="44"/>
      <c r="AQ15" s="118"/>
      <c r="AR15" s="103"/>
      <c r="AS15" s="17"/>
      <c r="AT15" s="17"/>
      <c r="AU15" s="17"/>
      <c r="AV15" s="17"/>
      <c r="AW15" s="17"/>
    </row>
    <row r="16" spans="2:49" x14ac:dyDescent="0.25">
      <c r="B16" s="16"/>
      <c r="C16" s="5" t="s">
        <v>9</v>
      </c>
      <c r="D16" s="6"/>
      <c r="E16" s="6"/>
      <c r="F16" s="35" t="s">
        <v>1</v>
      </c>
      <c r="G16" s="35" t="s">
        <v>73</v>
      </c>
      <c r="H16" s="36">
        <v>1</v>
      </c>
      <c r="I16" s="96" t="s">
        <v>28</v>
      </c>
      <c r="J16" s="96" t="s">
        <v>28</v>
      </c>
      <c r="K16" s="38" t="s">
        <v>29</v>
      </c>
      <c r="L16" s="37"/>
      <c r="M16" s="37"/>
      <c r="N16" s="37"/>
      <c r="O16" s="37"/>
      <c r="P16" s="37"/>
      <c r="Q16" s="37"/>
      <c r="R16" s="37"/>
      <c r="S16" s="37"/>
      <c r="T16" s="37"/>
      <c r="U16" s="117"/>
      <c r="V16" s="97"/>
      <c r="W16" s="37"/>
      <c r="X16" s="37"/>
      <c r="Y16" s="37"/>
      <c r="Z16" s="37"/>
      <c r="AA16" s="37"/>
      <c r="AB16" s="37"/>
      <c r="AC16" s="37"/>
      <c r="AD16" s="37"/>
      <c r="AE16" s="37"/>
      <c r="AF16" s="117"/>
      <c r="AG16" s="97"/>
      <c r="AH16" s="37"/>
      <c r="AI16" s="37"/>
      <c r="AJ16" s="37"/>
      <c r="AK16" s="37"/>
      <c r="AL16" s="37"/>
      <c r="AM16" s="37"/>
      <c r="AN16" s="37"/>
      <c r="AO16" s="37"/>
      <c r="AP16" s="37"/>
      <c r="AQ16" s="117"/>
      <c r="AR16" s="97"/>
    </row>
    <row r="17" spans="2:51" x14ac:dyDescent="0.25">
      <c r="B17" s="16"/>
      <c r="C17" s="5"/>
      <c r="D17" s="6"/>
      <c r="E17" s="6"/>
      <c r="F17" s="35" t="s">
        <v>32</v>
      </c>
      <c r="G17" s="35" t="s">
        <v>73</v>
      </c>
      <c r="H17" s="36">
        <v>2</v>
      </c>
      <c r="I17" s="96" t="s">
        <v>28</v>
      </c>
      <c r="J17" s="96" t="s">
        <v>28</v>
      </c>
      <c r="K17" s="38" t="s">
        <v>29</v>
      </c>
      <c r="L17" s="37"/>
      <c r="M17" s="37"/>
      <c r="N17" s="37"/>
      <c r="O17" s="37"/>
      <c r="P17" s="37"/>
      <c r="Q17" s="37"/>
      <c r="R17" s="37"/>
      <c r="S17" s="37"/>
      <c r="T17" s="37"/>
      <c r="U17" s="117"/>
      <c r="V17" s="97"/>
      <c r="W17" s="37"/>
      <c r="X17" s="37"/>
      <c r="Y17" s="37"/>
      <c r="Z17" s="37"/>
      <c r="AA17" s="37"/>
      <c r="AB17" s="37"/>
      <c r="AC17" s="37"/>
      <c r="AD17" s="37"/>
      <c r="AE17" s="37"/>
      <c r="AF17" s="117"/>
      <c r="AG17" s="97"/>
      <c r="AH17" s="37"/>
      <c r="AI17" s="37"/>
      <c r="AJ17" s="37"/>
      <c r="AK17" s="37"/>
      <c r="AL17" s="37"/>
      <c r="AM17" s="37"/>
      <c r="AN17" s="37"/>
      <c r="AO17" s="37"/>
      <c r="AP17" s="37"/>
      <c r="AQ17" s="117"/>
      <c r="AR17" s="97"/>
    </row>
    <row r="18" spans="2:51" x14ac:dyDescent="0.25">
      <c r="B18" s="16"/>
      <c r="C18" s="5"/>
      <c r="D18" s="6"/>
      <c r="E18" s="6"/>
      <c r="F18" s="35" t="s">
        <v>2</v>
      </c>
      <c r="G18" s="35" t="s">
        <v>73</v>
      </c>
      <c r="H18" s="36">
        <v>4</v>
      </c>
      <c r="I18" s="97">
        <f t="shared" ref="I18" si="7">U18+AF18+AQ18</f>
        <v>0.6402439024390244</v>
      </c>
      <c r="J18" s="97">
        <f>V18+AG18+AR18</f>
        <v>0.6890243902439025</v>
      </c>
      <c r="K18" s="38">
        <v>164</v>
      </c>
      <c r="L18" s="37"/>
      <c r="M18" s="37"/>
      <c r="N18" s="37">
        <v>2</v>
      </c>
      <c r="O18" s="37">
        <v>14</v>
      </c>
      <c r="P18" s="37">
        <v>20</v>
      </c>
      <c r="Q18" s="37">
        <v>35</v>
      </c>
      <c r="R18" s="37">
        <v>25</v>
      </c>
      <c r="S18" s="37">
        <v>3</v>
      </c>
      <c r="T18" s="37">
        <v>0</v>
      </c>
      <c r="U18" s="117">
        <f t="shared" ref="U18" si="8">(N18+O18+P18+Q18+R18) /K18</f>
        <v>0.58536585365853655</v>
      </c>
      <c r="V18" s="97">
        <f t="shared" ref="V18" si="9">(N18+O18+P18+Q18+R18+S18+T18)/K18</f>
        <v>0.60365853658536583</v>
      </c>
      <c r="W18" s="37"/>
      <c r="X18" s="37"/>
      <c r="Y18" s="37">
        <v>0</v>
      </c>
      <c r="Z18" s="37">
        <v>0</v>
      </c>
      <c r="AA18" s="37">
        <v>1</v>
      </c>
      <c r="AB18" s="37">
        <v>1</v>
      </c>
      <c r="AC18" s="37">
        <v>3</v>
      </c>
      <c r="AD18" s="37">
        <v>2</v>
      </c>
      <c r="AE18" s="37">
        <v>1</v>
      </c>
      <c r="AF18" s="117">
        <f t="shared" ref="AF18" si="10">(Y18+Z18+AA18+AB18+AC18) /K18</f>
        <v>3.048780487804878E-2</v>
      </c>
      <c r="AG18" s="97">
        <f t="shared" ref="AG18" si="11">(Y18+Z18+AA18+AB18+AC18+AD18+AE18)/K18</f>
        <v>4.878048780487805E-2</v>
      </c>
      <c r="AH18" s="37"/>
      <c r="AI18" s="37"/>
      <c r="AJ18" s="37">
        <v>0</v>
      </c>
      <c r="AK18" s="37">
        <v>0</v>
      </c>
      <c r="AL18" s="37">
        <v>2</v>
      </c>
      <c r="AM18" s="37">
        <v>1</v>
      </c>
      <c r="AN18" s="37">
        <v>1</v>
      </c>
      <c r="AO18" s="37">
        <v>2</v>
      </c>
      <c r="AP18" s="37">
        <v>0</v>
      </c>
      <c r="AQ18" s="117">
        <f t="shared" ref="AQ18" si="12">(AJ18+AK18+AL18+AM18+AN18) /K18</f>
        <v>2.4390243902439025E-2</v>
      </c>
      <c r="AR18" s="97">
        <f t="shared" ref="AR18" si="13">(AJ18+AK18+AL18+AM18+AN18+AO18+AP18)/K18</f>
        <v>3.6585365853658534E-2</v>
      </c>
    </row>
    <row r="19" spans="2:51" x14ac:dyDescent="0.25">
      <c r="B19" s="16"/>
      <c r="C19" s="5"/>
      <c r="D19" s="6"/>
      <c r="E19" s="6"/>
      <c r="F19" s="35" t="s">
        <v>4</v>
      </c>
      <c r="G19" s="35" t="s">
        <v>73</v>
      </c>
      <c r="H19" s="36">
        <v>3</v>
      </c>
      <c r="I19" s="96" t="s">
        <v>28</v>
      </c>
      <c r="J19" s="96" t="s">
        <v>28</v>
      </c>
      <c r="K19" s="39" t="s">
        <v>29</v>
      </c>
      <c r="L19" s="37"/>
      <c r="M19" s="37"/>
      <c r="N19" s="37"/>
      <c r="O19" s="37"/>
      <c r="P19" s="37"/>
      <c r="Q19" s="37"/>
      <c r="R19" s="37"/>
      <c r="S19" s="37"/>
      <c r="T19" s="37"/>
      <c r="U19" s="117"/>
      <c r="V19" s="97"/>
      <c r="W19" s="37"/>
      <c r="X19" s="37"/>
      <c r="Y19" s="37"/>
      <c r="Z19" s="37"/>
      <c r="AA19" s="37"/>
      <c r="AB19" s="37"/>
      <c r="AC19" s="37"/>
      <c r="AD19" s="37"/>
      <c r="AE19" s="37"/>
      <c r="AF19" s="117"/>
      <c r="AG19" s="97"/>
      <c r="AH19" s="37"/>
      <c r="AI19" s="37"/>
      <c r="AJ19" s="37"/>
      <c r="AK19" s="37"/>
      <c r="AL19" s="37"/>
      <c r="AM19" s="37"/>
      <c r="AN19" s="37"/>
      <c r="AO19" s="37"/>
      <c r="AP19" s="37"/>
      <c r="AQ19" s="117"/>
      <c r="AR19" s="97"/>
    </row>
    <row r="20" spans="2:51" x14ac:dyDescent="0.25">
      <c r="B20" s="16"/>
      <c r="C20" s="5"/>
      <c r="D20" s="6"/>
      <c r="E20" s="6"/>
      <c r="F20" s="35" t="s">
        <v>5</v>
      </c>
      <c r="G20" s="35" t="s">
        <v>73</v>
      </c>
      <c r="H20" s="36">
        <v>6</v>
      </c>
      <c r="I20" s="96" t="s">
        <v>28</v>
      </c>
      <c r="J20" s="96" t="s">
        <v>28</v>
      </c>
      <c r="K20" s="39" t="s">
        <v>29</v>
      </c>
      <c r="L20" s="37"/>
      <c r="M20" s="37"/>
      <c r="N20" s="37"/>
      <c r="O20" s="37"/>
      <c r="P20" s="37"/>
      <c r="Q20" s="37"/>
      <c r="R20" s="37"/>
      <c r="S20" s="37"/>
      <c r="T20" s="37"/>
      <c r="U20" s="117"/>
      <c r="V20" s="97"/>
      <c r="W20" s="37"/>
      <c r="X20" s="37"/>
      <c r="Y20" s="37"/>
      <c r="Z20" s="37"/>
      <c r="AA20" s="37"/>
      <c r="AB20" s="37"/>
      <c r="AC20" s="37"/>
      <c r="AD20" s="37"/>
      <c r="AE20" s="37"/>
      <c r="AF20" s="117"/>
      <c r="AG20" s="97"/>
      <c r="AH20" s="37"/>
      <c r="AI20" s="37"/>
      <c r="AJ20" s="37"/>
      <c r="AK20" s="37"/>
      <c r="AL20" s="37"/>
      <c r="AM20" s="37"/>
      <c r="AN20" s="37"/>
      <c r="AO20" s="37"/>
      <c r="AP20" s="37"/>
      <c r="AQ20" s="117"/>
      <c r="AR20" s="97"/>
    </row>
    <row r="21" spans="2:51" s="10" customFormat="1" ht="15.75" thickBot="1" x14ac:dyDescent="0.3">
      <c r="B21" s="15"/>
      <c r="C21" s="8"/>
      <c r="D21" s="9"/>
      <c r="E21" s="9"/>
      <c r="F21" s="44"/>
      <c r="G21" s="44"/>
      <c r="H21" s="42"/>
      <c r="I21" s="98"/>
      <c r="J21" s="98"/>
      <c r="K21" s="43"/>
      <c r="L21" s="44"/>
      <c r="M21" s="44"/>
      <c r="N21" s="44"/>
      <c r="O21" s="44"/>
      <c r="P21" s="44"/>
      <c r="Q21" s="44"/>
      <c r="R21" s="44"/>
      <c r="S21" s="44"/>
      <c r="T21" s="44"/>
      <c r="U21" s="118"/>
      <c r="V21" s="103"/>
      <c r="W21" s="44"/>
      <c r="X21" s="44"/>
      <c r="Y21" s="44"/>
      <c r="Z21" s="44"/>
      <c r="AA21" s="44"/>
      <c r="AB21" s="44"/>
      <c r="AC21" s="44"/>
      <c r="AD21" s="44"/>
      <c r="AE21" s="44"/>
      <c r="AF21" s="118"/>
      <c r="AG21" s="103"/>
      <c r="AH21" s="44"/>
      <c r="AI21" s="44"/>
      <c r="AJ21" s="44"/>
      <c r="AK21" s="44"/>
      <c r="AL21" s="44"/>
      <c r="AM21" s="44"/>
      <c r="AN21" s="44"/>
      <c r="AO21" s="44"/>
      <c r="AP21" s="44"/>
      <c r="AQ21" s="118"/>
      <c r="AR21" s="103"/>
      <c r="AS21" s="17"/>
      <c r="AT21" s="17"/>
      <c r="AU21" s="17"/>
      <c r="AV21" s="17"/>
      <c r="AW21" s="17"/>
    </row>
    <row r="22" spans="2:51" x14ac:dyDescent="0.25">
      <c r="B22" s="16"/>
      <c r="C22" s="5" t="s">
        <v>0</v>
      </c>
      <c r="D22" s="6"/>
      <c r="E22" s="6"/>
      <c r="F22" s="35" t="s">
        <v>1</v>
      </c>
      <c r="G22" s="35" t="s">
        <v>73</v>
      </c>
      <c r="H22" s="36">
        <v>1</v>
      </c>
      <c r="I22" s="97">
        <f t="shared" ref="I22" si="14">U22+AF22+AQ22</f>
        <v>0.29565217391304349</v>
      </c>
      <c r="J22" s="97">
        <f t="shared" ref="J22" si="15">V22+AG22+AR22</f>
        <v>0.56521739130434778</v>
      </c>
      <c r="K22" s="38">
        <v>115</v>
      </c>
      <c r="L22" s="37"/>
      <c r="M22" s="37"/>
      <c r="N22" s="37"/>
      <c r="O22" s="37"/>
      <c r="P22" s="37"/>
      <c r="Q22" s="37">
        <v>5</v>
      </c>
      <c r="R22" s="37">
        <v>28</v>
      </c>
      <c r="S22" s="37">
        <v>24</v>
      </c>
      <c r="T22" s="37">
        <v>5</v>
      </c>
      <c r="U22" s="117">
        <f t="shared" ref="U22" si="16">(Q22+R22)/K22</f>
        <v>0.28695652173913044</v>
      </c>
      <c r="V22" s="97">
        <f t="shared" ref="V22" si="17">(Q22+R22+S22+T22)/K22</f>
        <v>0.53913043478260869</v>
      </c>
      <c r="W22" s="37"/>
      <c r="X22" s="37"/>
      <c r="Y22" s="37"/>
      <c r="Z22" s="37"/>
      <c r="AA22" s="37"/>
      <c r="AB22" s="37">
        <v>0</v>
      </c>
      <c r="AC22" s="37">
        <v>0</v>
      </c>
      <c r="AD22" s="37">
        <v>1</v>
      </c>
      <c r="AE22" s="37">
        <v>0</v>
      </c>
      <c r="AF22" s="117">
        <f t="shared" ref="AF22" si="18">(AB22+AC22)/K22</f>
        <v>0</v>
      </c>
      <c r="AG22" s="97">
        <f t="shared" ref="AG22" si="19">(AB22+AC22+AD22+AE22)/K22</f>
        <v>8.6956521739130436E-3</v>
      </c>
      <c r="AH22" s="37"/>
      <c r="AI22" s="37"/>
      <c r="AJ22" s="37"/>
      <c r="AK22" s="37"/>
      <c r="AL22" s="37"/>
      <c r="AM22" s="37">
        <v>1</v>
      </c>
      <c r="AN22" s="37">
        <v>0</v>
      </c>
      <c r="AO22" s="37">
        <v>1</v>
      </c>
      <c r="AP22" s="37">
        <v>0</v>
      </c>
      <c r="AQ22" s="117">
        <f t="shared" ref="AQ22" si="20">(AM22+AN22)/K22</f>
        <v>8.6956521739130436E-3</v>
      </c>
      <c r="AR22" s="97">
        <f t="shared" ref="AR22" si="21">(AM22+AN22+AO22+AP22)/K22</f>
        <v>1.7391304347826087E-2</v>
      </c>
    </row>
    <row r="23" spans="2:51" x14ac:dyDescent="0.25">
      <c r="B23" s="16"/>
      <c r="C23" s="5"/>
      <c r="D23" s="6"/>
      <c r="E23" s="6"/>
      <c r="F23" s="35" t="s">
        <v>32</v>
      </c>
      <c r="G23" s="35" t="s">
        <v>73</v>
      </c>
      <c r="H23" s="36">
        <v>2</v>
      </c>
      <c r="I23" s="97">
        <f t="shared" ref="I23" si="22">U23+AF23+AQ23</f>
        <v>0.19672131147540983</v>
      </c>
      <c r="J23" s="97">
        <f t="shared" ref="J23" si="23">V23+AG23+AR23</f>
        <v>0.50819672131147542</v>
      </c>
      <c r="K23" s="38">
        <v>61</v>
      </c>
      <c r="L23" s="37"/>
      <c r="M23" s="37"/>
      <c r="N23" s="37"/>
      <c r="O23" s="37"/>
      <c r="P23" s="37">
        <v>1</v>
      </c>
      <c r="Q23" s="37">
        <v>5</v>
      </c>
      <c r="R23" s="37">
        <v>3</v>
      </c>
      <c r="S23" s="37">
        <v>1</v>
      </c>
      <c r="T23" s="37">
        <v>1</v>
      </c>
      <c r="U23" s="117">
        <f t="shared" ref="U23" si="24">(P23+Q23+R23)/K23</f>
        <v>0.14754098360655737</v>
      </c>
      <c r="V23" s="97">
        <f t="shared" ref="V23" si="25">(P23+Q23+R23+S23+T23)/K23</f>
        <v>0.18032786885245902</v>
      </c>
      <c r="W23" s="37"/>
      <c r="X23" s="37"/>
      <c r="Y23" s="37"/>
      <c r="Z23" s="37"/>
      <c r="AA23" s="37">
        <v>0</v>
      </c>
      <c r="AB23" s="37">
        <v>0</v>
      </c>
      <c r="AC23" s="37">
        <v>0</v>
      </c>
      <c r="AD23" s="37">
        <v>0</v>
      </c>
      <c r="AE23" s="37">
        <v>0</v>
      </c>
      <c r="AF23" s="117">
        <f t="shared" ref="AF23" si="26">(AA23+AB23+AC23)/K23</f>
        <v>0</v>
      </c>
      <c r="AG23" s="97">
        <f t="shared" ref="AG23" si="27">(AA23+AB23+AC23+AD23+AE23)/K23</f>
        <v>0</v>
      </c>
      <c r="AH23" s="37"/>
      <c r="AI23" s="37"/>
      <c r="AJ23" s="37"/>
      <c r="AK23" s="37"/>
      <c r="AL23" s="37">
        <v>1</v>
      </c>
      <c r="AM23" s="37">
        <v>0</v>
      </c>
      <c r="AN23" s="37">
        <v>2</v>
      </c>
      <c r="AO23" s="37">
        <v>11</v>
      </c>
      <c r="AP23" s="37">
        <v>6</v>
      </c>
      <c r="AQ23" s="117">
        <f t="shared" ref="AQ23" si="28">(AL23+AM23+AN23)/K23</f>
        <v>4.9180327868852458E-2</v>
      </c>
      <c r="AR23" s="97">
        <f t="shared" ref="AR23" si="29">(AL23+AM23+AN23+AO23+AP23)/K23</f>
        <v>0.32786885245901637</v>
      </c>
    </row>
    <row r="24" spans="2:51" x14ac:dyDescent="0.25">
      <c r="B24" s="16"/>
      <c r="C24" s="5"/>
      <c r="D24" s="6"/>
      <c r="E24" s="6"/>
      <c r="F24" s="35" t="s">
        <v>2</v>
      </c>
      <c r="G24" s="35" t="s">
        <v>73</v>
      </c>
      <c r="H24" s="36">
        <v>4</v>
      </c>
      <c r="I24" s="97">
        <f t="shared" ref="I24" si="30">U24+AF24+AQ24</f>
        <v>0.41287878787878785</v>
      </c>
      <c r="J24" s="97">
        <f>V24+AG24+AR24</f>
        <v>0.48232323232323226</v>
      </c>
      <c r="K24" s="38">
        <v>792</v>
      </c>
      <c r="L24" s="37"/>
      <c r="M24" s="37"/>
      <c r="N24" s="37">
        <v>11</v>
      </c>
      <c r="O24" s="37">
        <v>75</v>
      </c>
      <c r="P24" s="37">
        <v>84</v>
      </c>
      <c r="Q24" s="37">
        <v>66</v>
      </c>
      <c r="R24" s="37">
        <v>48</v>
      </c>
      <c r="S24" s="37">
        <v>28</v>
      </c>
      <c r="T24" s="37">
        <v>23</v>
      </c>
      <c r="U24" s="117">
        <f t="shared" ref="U24" si="31">(N24+O24+P24+Q24+R24) /K24</f>
        <v>0.35858585858585856</v>
      </c>
      <c r="V24" s="97">
        <f t="shared" ref="V24" si="32">(N24+O24+P24+Q24+R24+S24+T24)/K24</f>
        <v>0.42297979797979796</v>
      </c>
      <c r="W24" s="37"/>
      <c r="X24" s="37"/>
      <c r="Y24" s="37">
        <v>0</v>
      </c>
      <c r="Z24" s="37">
        <v>1</v>
      </c>
      <c r="AA24" s="37">
        <v>4</v>
      </c>
      <c r="AB24" s="37">
        <v>5</v>
      </c>
      <c r="AC24" s="37">
        <v>7</v>
      </c>
      <c r="AD24" s="37">
        <v>2</v>
      </c>
      <c r="AE24" s="37">
        <v>1</v>
      </c>
      <c r="AF24" s="117">
        <f t="shared" ref="AF24" si="33">(Y24+Z24+AA24+AB24+AC24) /K24</f>
        <v>2.1464646464646464E-2</v>
      </c>
      <c r="AG24" s="97">
        <f t="shared" ref="AG24" si="34">(Y24+Z24+AA24+AB24+AC24+AD24+AE24)/K24</f>
        <v>2.5252525252525252E-2</v>
      </c>
      <c r="AH24" s="37"/>
      <c r="AI24" s="37"/>
      <c r="AJ24" s="37">
        <v>5</v>
      </c>
      <c r="AK24" s="37">
        <v>2</v>
      </c>
      <c r="AL24" s="37">
        <v>4</v>
      </c>
      <c r="AM24" s="37">
        <v>5</v>
      </c>
      <c r="AN24" s="37">
        <v>10</v>
      </c>
      <c r="AO24" s="37">
        <v>0</v>
      </c>
      <c r="AP24" s="37">
        <v>1</v>
      </c>
      <c r="AQ24" s="117">
        <f t="shared" ref="AQ24" si="35">(AJ24+AK24+AL24+AM24+AN24) /K24</f>
        <v>3.2828282828282832E-2</v>
      </c>
      <c r="AR24" s="97">
        <f t="shared" ref="AR24" si="36">(AJ24+AK24+AL24+AM24+AN24+AO24+AP24)/K24</f>
        <v>3.4090909090909088E-2</v>
      </c>
    </row>
    <row r="25" spans="2:51" x14ac:dyDescent="0.25">
      <c r="B25" s="16"/>
      <c r="C25" s="5"/>
      <c r="D25" s="6"/>
      <c r="E25" s="6"/>
      <c r="F25" s="35" t="s">
        <v>4</v>
      </c>
      <c r="G25" s="35" t="s">
        <v>73</v>
      </c>
      <c r="H25" s="36">
        <v>3</v>
      </c>
      <c r="I25" s="97">
        <f t="shared" ref="I25" si="37">U25+AF25+AQ25</f>
        <v>0.4989200863930886</v>
      </c>
      <c r="J25" s="97">
        <f t="shared" ref="J25" si="38">V25+AG25+AR25</f>
        <v>0.79049676025917937</v>
      </c>
      <c r="K25" s="39">
        <v>463</v>
      </c>
      <c r="L25" s="37"/>
      <c r="M25" s="37"/>
      <c r="N25" s="37"/>
      <c r="O25" s="37">
        <v>1</v>
      </c>
      <c r="P25" s="37">
        <v>24</v>
      </c>
      <c r="Q25" s="37">
        <v>66</v>
      </c>
      <c r="R25" s="40">
        <v>137</v>
      </c>
      <c r="S25" s="40">
        <v>90</v>
      </c>
      <c r="T25" s="40">
        <v>44</v>
      </c>
      <c r="U25" s="117">
        <f t="shared" ref="U25" si="39">(O25+P25+Q25+R25) /K25</f>
        <v>0.49244060475161988</v>
      </c>
      <c r="V25" s="97">
        <f t="shared" ref="V25" si="40">(O25+P25+Q25+R25+S25+T25)/K25</f>
        <v>0.78185745140388774</v>
      </c>
      <c r="W25" s="37"/>
      <c r="X25" s="37"/>
      <c r="Y25" s="37"/>
      <c r="Z25" s="37">
        <v>1</v>
      </c>
      <c r="AA25" s="37">
        <v>0</v>
      </c>
      <c r="AB25" s="37">
        <v>0</v>
      </c>
      <c r="AC25" s="37">
        <v>1</v>
      </c>
      <c r="AD25" s="37">
        <v>0</v>
      </c>
      <c r="AE25" s="37">
        <v>0</v>
      </c>
      <c r="AF25" s="117">
        <f t="shared" ref="AF25" si="41">(Z25+AA25+AB25+AC25) /K25</f>
        <v>4.3196544276457886E-3</v>
      </c>
      <c r="AG25" s="97">
        <f t="shared" ref="AG25" si="42">(Z25+AA25+AB25+AC25+AD25+AE25)/K25</f>
        <v>4.3196544276457886E-3</v>
      </c>
      <c r="AH25" s="37"/>
      <c r="AI25" s="37"/>
      <c r="AJ25" s="37"/>
      <c r="AK25" s="37">
        <v>0</v>
      </c>
      <c r="AL25" s="37">
        <v>1</v>
      </c>
      <c r="AM25" s="37">
        <v>0</v>
      </c>
      <c r="AN25" s="37">
        <v>0</v>
      </c>
      <c r="AO25" s="37">
        <v>0</v>
      </c>
      <c r="AP25" s="37">
        <v>1</v>
      </c>
      <c r="AQ25" s="117">
        <f t="shared" ref="AQ25" si="43">(AK25+AL25+AM25+AN25) /K25</f>
        <v>2.1598272138228943E-3</v>
      </c>
      <c r="AR25" s="97">
        <f t="shared" ref="AR25" si="44">(AK25+AL25+AM25+AN25+AO25+AP25)/K25</f>
        <v>4.3196544276457886E-3</v>
      </c>
    </row>
    <row r="26" spans="2:51" s="3" customFormat="1" x14ac:dyDescent="0.25">
      <c r="B26" s="14"/>
      <c r="C26" s="5"/>
      <c r="D26" s="5"/>
      <c r="E26" s="5"/>
      <c r="F26" s="35" t="s">
        <v>5</v>
      </c>
      <c r="G26" s="35" t="s">
        <v>73</v>
      </c>
      <c r="H26" s="36">
        <v>6</v>
      </c>
      <c r="I26" s="97">
        <f t="shared" ref="I26" si="45">U26+AF26+AQ26</f>
        <v>0.15384615384615385</v>
      </c>
      <c r="J26" s="97">
        <f t="shared" ref="J26" si="46">V26+AG26+AR26</f>
        <v>0.34615384615384615</v>
      </c>
      <c r="K26" s="39">
        <v>26</v>
      </c>
      <c r="L26" s="40">
        <v>0</v>
      </c>
      <c r="M26" s="40">
        <v>0</v>
      </c>
      <c r="N26" s="40">
        <v>0</v>
      </c>
      <c r="O26" s="40">
        <v>2</v>
      </c>
      <c r="P26" s="40">
        <v>1</v>
      </c>
      <c r="Q26" s="40">
        <v>1</v>
      </c>
      <c r="R26" s="40">
        <v>0</v>
      </c>
      <c r="S26" s="40">
        <v>2</v>
      </c>
      <c r="T26" s="40">
        <v>3</v>
      </c>
      <c r="U26" s="117">
        <f>(L26+M26+N26+O26+P26+Q26+R26)/K26</f>
        <v>0.15384615384615385</v>
      </c>
      <c r="V26" s="97">
        <f>(L26+M26+N26+O26+P26+Q26+R26+S26+T26)/K26</f>
        <v>0.34615384615384615</v>
      </c>
      <c r="W26" s="37">
        <v>0</v>
      </c>
      <c r="X26" s="37">
        <v>0</v>
      </c>
      <c r="Y26" s="37">
        <v>0</v>
      </c>
      <c r="Z26" s="37">
        <v>0</v>
      </c>
      <c r="AA26" s="37">
        <v>0</v>
      </c>
      <c r="AB26" s="37">
        <v>0</v>
      </c>
      <c r="AC26" s="37">
        <v>0</v>
      </c>
      <c r="AD26" s="37">
        <v>0</v>
      </c>
      <c r="AE26" s="37">
        <v>0</v>
      </c>
      <c r="AF26" s="117">
        <f>(W26+X26+Y26+Z26+AA26+AB26+AC26)/K26</f>
        <v>0</v>
      </c>
      <c r="AG26" s="97">
        <f>(W26+X26+Y26+Z26+AA26+AB26+AC26+AD26+AE26)/K26</f>
        <v>0</v>
      </c>
      <c r="AH26" s="37">
        <v>0</v>
      </c>
      <c r="AI26" s="37">
        <v>0</v>
      </c>
      <c r="AJ26" s="37">
        <v>0</v>
      </c>
      <c r="AK26" s="37">
        <v>0</v>
      </c>
      <c r="AL26" s="37">
        <v>0</v>
      </c>
      <c r="AM26" s="37">
        <v>0</v>
      </c>
      <c r="AN26" s="37">
        <v>0</v>
      </c>
      <c r="AO26" s="37">
        <v>0</v>
      </c>
      <c r="AP26" s="37">
        <v>0</v>
      </c>
      <c r="AQ26" s="117">
        <f>(AH26+AI26+AJ26+AK26+AL26+AM26+AN26) /K26</f>
        <v>0</v>
      </c>
      <c r="AR26" s="97">
        <f>(AH26+AI26+AJ26+AK26+AL26+AM26+AN26+AO26+AP26)/K26</f>
        <v>0</v>
      </c>
      <c r="AS26" s="26"/>
      <c r="AT26" s="26"/>
      <c r="AU26" s="26"/>
      <c r="AV26" s="26"/>
      <c r="AW26" s="26"/>
      <c r="AX26" s="26"/>
      <c r="AY26" s="26"/>
    </row>
    <row r="27" spans="2:51" s="10" customFormat="1" ht="15.75" thickBot="1" x14ac:dyDescent="0.3">
      <c r="B27" s="15"/>
      <c r="C27" s="8"/>
      <c r="D27" s="9"/>
      <c r="E27" s="9"/>
      <c r="F27" s="44"/>
      <c r="G27" s="44"/>
      <c r="H27" s="42"/>
      <c r="I27" s="98"/>
      <c r="J27" s="98"/>
      <c r="K27" s="43"/>
      <c r="L27" s="44"/>
      <c r="M27" s="44"/>
      <c r="N27" s="44"/>
      <c r="O27" s="44"/>
      <c r="P27" s="44"/>
      <c r="Q27" s="44"/>
      <c r="R27" s="44"/>
      <c r="S27" s="44"/>
      <c r="T27" s="44"/>
      <c r="U27" s="118"/>
      <c r="V27" s="103"/>
      <c r="W27" s="44"/>
      <c r="X27" s="44"/>
      <c r="Y27" s="44"/>
      <c r="Z27" s="44"/>
      <c r="AA27" s="44"/>
      <c r="AB27" s="44"/>
      <c r="AC27" s="44"/>
      <c r="AD27" s="44"/>
      <c r="AE27" s="44"/>
      <c r="AF27" s="118"/>
      <c r="AG27" s="103"/>
      <c r="AH27" s="44"/>
      <c r="AI27" s="44"/>
      <c r="AJ27" s="44"/>
      <c r="AK27" s="44"/>
      <c r="AL27" s="44"/>
      <c r="AM27" s="44"/>
      <c r="AN27" s="44"/>
      <c r="AO27" s="44"/>
      <c r="AP27" s="44"/>
      <c r="AQ27" s="118"/>
      <c r="AR27" s="103"/>
      <c r="AS27" s="17"/>
      <c r="AT27" s="17"/>
      <c r="AU27" s="17"/>
      <c r="AV27" s="17"/>
      <c r="AW27" s="17"/>
    </row>
    <row r="28" spans="2:51" x14ac:dyDescent="0.25">
      <c r="B28" s="16"/>
      <c r="C28" s="5" t="s">
        <v>10</v>
      </c>
      <c r="D28" s="6"/>
      <c r="E28" s="6"/>
      <c r="F28" s="35" t="s">
        <v>1</v>
      </c>
      <c r="G28" s="35" t="s">
        <v>73</v>
      </c>
      <c r="H28" s="36">
        <v>1</v>
      </c>
      <c r="I28" s="97">
        <f t="shared" ref="I28" si="47">U28+AF28+AQ28</f>
        <v>0.73665480427046259</v>
      </c>
      <c r="J28" s="97">
        <f t="shared" ref="J28" si="48">V28+AG28+AR28</f>
        <v>0.8018979833926454</v>
      </c>
      <c r="K28" s="38">
        <v>843</v>
      </c>
      <c r="L28" s="37"/>
      <c r="M28" s="37"/>
      <c r="N28" s="37"/>
      <c r="O28" s="37"/>
      <c r="P28" s="37"/>
      <c r="Q28" s="37">
        <v>383</v>
      </c>
      <c r="R28" s="37">
        <v>232</v>
      </c>
      <c r="S28" s="37">
        <v>40</v>
      </c>
      <c r="T28" s="37">
        <v>2</v>
      </c>
      <c r="U28" s="117">
        <f t="shared" ref="U28" si="49">(Q28+R28)/K28</f>
        <v>0.72953736654804269</v>
      </c>
      <c r="V28" s="97">
        <f t="shared" ref="V28" si="50">(Q28+R28+S28+T28)/K28</f>
        <v>0.77935943060498225</v>
      </c>
      <c r="W28" s="37"/>
      <c r="X28" s="37"/>
      <c r="Y28" s="37"/>
      <c r="Z28" s="37"/>
      <c r="AA28" s="37"/>
      <c r="AB28" s="37">
        <v>1</v>
      </c>
      <c r="AC28" s="37">
        <v>0</v>
      </c>
      <c r="AD28" s="37">
        <v>1</v>
      </c>
      <c r="AE28" s="37">
        <v>0</v>
      </c>
      <c r="AF28" s="117">
        <f t="shared" ref="AF28" si="51">(AB28+AC28)/K28</f>
        <v>1.1862396204033216E-3</v>
      </c>
      <c r="AG28" s="97">
        <f t="shared" ref="AG28" si="52">(AB28+AC28+AD28+AE28)/K28</f>
        <v>2.3724792408066431E-3</v>
      </c>
      <c r="AH28" s="37"/>
      <c r="AI28" s="37"/>
      <c r="AJ28" s="37"/>
      <c r="AK28" s="37"/>
      <c r="AL28" s="37"/>
      <c r="AM28" s="37">
        <v>1</v>
      </c>
      <c r="AN28" s="37">
        <v>4</v>
      </c>
      <c r="AO28" s="37">
        <v>5</v>
      </c>
      <c r="AP28" s="37">
        <v>7</v>
      </c>
      <c r="AQ28" s="117">
        <f t="shared" ref="AQ28" si="53">(AM28+AN28)/K28</f>
        <v>5.9311981020166073E-3</v>
      </c>
      <c r="AR28" s="97">
        <f t="shared" ref="AR28" si="54">(AM28+AN28+AO28+AP28)/K28</f>
        <v>2.0166073546856466E-2</v>
      </c>
    </row>
    <row r="29" spans="2:51" x14ac:dyDescent="0.25">
      <c r="B29" s="16"/>
      <c r="C29" s="5"/>
      <c r="D29" s="6"/>
      <c r="E29" s="6"/>
      <c r="F29" s="35" t="s">
        <v>32</v>
      </c>
      <c r="G29" s="35" t="s">
        <v>73</v>
      </c>
      <c r="H29" s="36">
        <v>2</v>
      </c>
      <c r="I29" s="97">
        <f t="shared" ref="I29" si="55">U29+AF29+AQ29</f>
        <v>0.68312757201646102</v>
      </c>
      <c r="J29" s="97">
        <f t="shared" ref="J29" si="56">V29+AG29+AR29</f>
        <v>0.74485596707818924</v>
      </c>
      <c r="K29" s="38">
        <v>972</v>
      </c>
      <c r="L29" s="37"/>
      <c r="M29" s="37"/>
      <c r="N29" s="37"/>
      <c r="O29" s="37"/>
      <c r="P29" s="37">
        <v>31</v>
      </c>
      <c r="Q29" s="37">
        <v>444</v>
      </c>
      <c r="R29" s="37">
        <v>164</v>
      </c>
      <c r="S29" s="37">
        <v>32</v>
      </c>
      <c r="T29" s="37">
        <v>15</v>
      </c>
      <c r="U29" s="117">
        <f t="shared" ref="U29" si="57">(P29+Q29+R29)/K29</f>
        <v>0.65740740740740744</v>
      </c>
      <c r="V29" s="97">
        <f t="shared" ref="V29" si="58">(P29+Q29+R29+S29+T29)/K29</f>
        <v>0.70576131687242794</v>
      </c>
      <c r="W29" s="37"/>
      <c r="X29" s="37"/>
      <c r="Y29" s="37"/>
      <c r="Z29" s="37"/>
      <c r="AA29" s="37">
        <v>0</v>
      </c>
      <c r="AB29" s="37">
        <v>3</v>
      </c>
      <c r="AC29" s="37">
        <v>6</v>
      </c>
      <c r="AD29" s="37">
        <v>5</v>
      </c>
      <c r="AE29" s="37">
        <v>1</v>
      </c>
      <c r="AF29" s="117">
        <f t="shared" ref="AF29" si="59">(AA29+AB29+AC29)/K29</f>
        <v>9.2592592592592587E-3</v>
      </c>
      <c r="AG29" s="97">
        <f t="shared" ref="AG29" si="60">(AA29+AB29+AC29+AD29+AE29)/K29</f>
        <v>1.5432098765432098E-2</v>
      </c>
      <c r="AH29" s="37"/>
      <c r="AI29" s="37"/>
      <c r="AJ29" s="37"/>
      <c r="AK29" s="37"/>
      <c r="AL29" s="37">
        <v>3</v>
      </c>
      <c r="AM29" s="37">
        <v>4</v>
      </c>
      <c r="AN29" s="37">
        <v>9</v>
      </c>
      <c r="AO29" s="37">
        <v>3</v>
      </c>
      <c r="AP29" s="37">
        <v>4</v>
      </c>
      <c r="AQ29" s="117">
        <f t="shared" ref="AQ29" si="61">(AL29+AM29+AN29)/K29</f>
        <v>1.646090534979424E-2</v>
      </c>
      <c r="AR29" s="97">
        <f t="shared" ref="AR29" si="62">(AL29+AM29+AN29+AO29+AP29)/K29</f>
        <v>2.3662551440329218E-2</v>
      </c>
    </row>
    <row r="30" spans="2:51" x14ac:dyDescent="0.25">
      <c r="B30" s="16"/>
      <c r="C30" s="5"/>
      <c r="D30" s="6"/>
      <c r="E30" s="6"/>
      <c r="F30" s="35" t="s">
        <v>2</v>
      </c>
      <c r="G30" s="35" t="s">
        <v>73</v>
      </c>
      <c r="H30" s="36">
        <v>4</v>
      </c>
      <c r="I30" s="96" t="s">
        <v>28</v>
      </c>
      <c r="J30" s="96" t="s">
        <v>28</v>
      </c>
      <c r="K30" s="38" t="s">
        <v>29</v>
      </c>
      <c r="L30" s="37"/>
      <c r="M30" s="37"/>
      <c r="N30" s="37"/>
      <c r="O30" s="37"/>
      <c r="P30" s="37"/>
      <c r="Q30" s="37"/>
      <c r="R30" s="37"/>
      <c r="S30" s="37"/>
      <c r="T30" s="37"/>
      <c r="U30" s="117"/>
      <c r="V30" s="97"/>
      <c r="W30" s="37"/>
      <c r="X30" s="37"/>
      <c r="Y30" s="37"/>
      <c r="Z30" s="37"/>
      <c r="AA30" s="37"/>
      <c r="AB30" s="37"/>
      <c r="AC30" s="37"/>
      <c r="AD30" s="37"/>
      <c r="AE30" s="37"/>
      <c r="AF30" s="117"/>
      <c r="AG30" s="97"/>
      <c r="AH30" s="37"/>
      <c r="AI30" s="37"/>
      <c r="AJ30" s="37"/>
      <c r="AK30" s="37"/>
      <c r="AL30" s="37"/>
      <c r="AM30" s="37"/>
      <c r="AN30" s="37"/>
      <c r="AO30" s="37"/>
      <c r="AP30" s="37"/>
      <c r="AQ30" s="117"/>
      <c r="AR30" s="97"/>
    </row>
    <row r="31" spans="2:51" x14ac:dyDescent="0.25">
      <c r="B31" s="16"/>
      <c r="C31" s="5"/>
      <c r="D31" s="6"/>
      <c r="E31" s="6"/>
      <c r="F31" s="35" t="s">
        <v>4</v>
      </c>
      <c r="G31" s="35" t="s">
        <v>73</v>
      </c>
      <c r="H31" s="36">
        <v>3</v>
      </c>
      <c r="I31" s="96" t="s">
        <v>28</v>
      </c>
      <c r="J31" s="96" t="s">
        <v>28</v>
      </c>
      <c r="K31" s="38" t="s">
        <v>29</v>
      </c>
      <c r="L31" s="37"/>
      <c r="M31" s="37"/>
      <c r="N31" s="37"/>
      <c r="O31" s="37"/>
      <c r="P31" s="37"/>
      <c r="Q31" s="37"/>
      <c r="R31" s="37"/>
      <c r="S31" s="37"/>
      <c r="T31" s="37"/>
      <c r="U31" s="117"/>
      <c r="V31" s="97"/>
      <c r="W31" s="37"/>
      <c r="X31" s="37"/>
      <c r="Y31" s="37"/>
      <c r="Z31" s="37"/>
      <c r="AA31" s="37"/>
      <c r="AB31" s="37"/>
      <c r="AC31" s="37"/>
      <c r="AD31" s="37"/>
      <c r="AE31" s="37"/>
      <c r="AF31" s="117"/>
      <c r="AG31" s="97"/>
      <c r="AH31" s="37"/>
      <c r="AI31" s="37"/>
      <c r="AJ31" s="37"/>
      <c r="AK31" s="37"/>
      <c r="AL31" s="37"/>
      <c r="AM31" s="37"/>
      <c r="AN31" s="37"/>
      <c r="AO31" s="37"/>
      <c r="AP31" s="37"/>
      <c r="AQ31" s="117"/>
      <c r="AR31" s="97"/>
    </row>
    <row r="32" spans="2:51" x14ac:dyDescent="0.25">
      <c r="B32" s="16"/>
      <c r="C32" s="5"/>
      <c r="D32" s="6"/>
      <c r="E32" s="6"/>
      <c r="F32" s="35" t="s">
        <v>5</v>
      </c>
      <c r="G32" s="35" t="s">
        <v>73</v>
      </c>
      <c r="H32" s="36">
        <v>6</v>
      </c>
      <c r="I32" s="96" t="s">
        <v>28</v>
      </c>
      <c r="J32" s="96" t="s">
        <v>28</v>
      </c>
      <c r="K32" s="38" t="s">
        <v>29</v>
      </c>
      <c r="L32" s="37"/>
      <c r="M32" s="37"/>
      <c r="N32" s="37"/>
      <c r="O32" s="37"/>
      <c r="P32" s="37"/>
      <c r="Q32" s="37"/>
      <c r="R32" s="37"/>
      <c r="S32" s="37"/>
      <c r="T32" s="37"/>
      <c r="U32" s="117"/>
      <c r="V32" s="97"/>
      <c r="W32" s="37"/>
      <c r="X32" s="37"/>
      <c r="Y32" s="37"/>
      <c r="Z32" s="37"/>
      <c r="AA32" s="37"/>
      <c r="AB32" s="37"/>
      <c r="AC32" s="37"/>
      <c r="AD32" s="37"/>
      <c r="AE32" s="37"/>
      <c r="AF32" s="117"/>
      <c r="AG32" s="97"/>
      <c r="AH32" s="37"/>
      <c r="AI32" s="37"/>
      <c r="AJ32" s="37"/>
      <c r="AK32" s="37"/>
      <c r="AL32" s="37"/>
      <c r="AM32" s="37"/>
      <c r="AN32" s="37"/>
      <c r="AO32" s="37"/>
      <c r="AP32" s="37"/>
      <c r="AQ32" s="117"/>
      <c r="AR32" s="97"/>
    </row>
    <row r="33" spans="2:49" s="10" customFormat="1" ht="15.75" thickBot="1" x14ac:dyDescent="0.3">
      <c r="B33" s="15"/>
      <c r="C33" s="8"/>
      <c r="D33" s="9"/>
      <c r="E33" s="9"/>
      <c r="F33" s="44"/>
      <c r="G33" s="44"/>
      <c r="H33" s="42"/>
      <c r="I33" s="98"/>
      <c r="J33" s="98"/>
      <c r="K33" s="43"/>
      <c r="L33" s="44"/>
      <c r="M33" s="44"/>
      <c r="N33" s="44"/>
      <c r="O33" s="44"/>
      <c r="P33" s="44"/>
      <c r="Q33" s="44"/>
      <c r="R33" s="44"/>
      <c r="S33" s="44"/>
      <c r="T33" s="44"/>
      <c r="U33" s="118"/>
      <c r="V33" s="103"/>
      <c r="W33" s="44"/>
      <c r="X33" s="44"/>
      <c r="Y33" s="44"/>
      <c r="Z33" s="44"/>
      <c r="AA33" s="44"/>
      <c r="AB33" s="44"/>
      <c r="AC33" s="44"/>
      <c r="AD33" s="44"/>
      <c r="AE33" s="44"/>
      <c r="AF33" s="118"/>
      <c r="AG33" s="103"/>
      <c r="AH33" s="44"/>
      <c r="AI33" s="44"/>
      <c r="AJ33" s="44"/>
      <c r="AK33" s="44"/>
      <c r="AL33" s="44"/>
      <c r="AM33" s="44"/>
      <c r="AN33" s="44"/>
      <c r="AO33" s="44"/>
      <c r="AP33" s="44"/>
      <c r="AQ33" s="118"/>
      <c r="AR33" s="103"/>
      <c r="AS33" s="17"/>
      <c r="AT33" s="17"/>
      <c r="AU33" s="17"/>
      <c r="AV33" s="17"/>
      <c r="AW33" s="17"/>
    </row>
    <row r="34" spans="2:49" x14ac:dyDescent="0.25">
      <c r="B34" s="16"/>
      <c r="C34" s="5" t="s">
        <v>11</v>
      </c>
      <c r="D34" s="6"/>
      <c r="E34" s="6"/>
      <c r="F34" s="35" t="s">
        <v>1</v>
      </c>
      <c r="G34" s="35" t="s">
        <v>73</v>
      </c>
      <c r="H34" s="36">
        <v>1</v>
      </c>
      <c r="I34" s="96" t="s">
        <v>28</v>
      </c>
      <c r="J34" s="96" t="s">
        <v>28</v>
      </c>
      <c r="K34" s="38" t="s">
        <v>29</v>
      </c>
      <c r="L34" s="37"/>
      <c r="M34" s="37"/>
      <c r="N34" s="37"/>
      <c r="O34" s="37"/>
      <c r="P34" s="37"/>
      <c r="Q34" s="37"/>
      <c r="R34" s="37"/>
      <c r="S34" s="37"/>
      <c r="T34" s="37"/>
      <c r="U34" s="117"/>
      <c r="V34" s="97"/>
      <c r="W34" s="37"/>
      <c r="X34" s="37"/>
      <c r="Y34" s="37"/>
      <c r="Z34" s="37"/>
      <c r="AA34" s="37"/>
      <c r="AB34" s="37"/>
      <c r="AC34" s="37"/>
      <c r="AD34" s="37"/>
      <c r="AE34" s="37"/>
      <c r="AF34" s="117"/>
      <c r="AG34" s="97"/>
      <c r="AH34" s="37"/>
      <c r="AI34" s="37"/>
      <c r="AJ34" s="37"/>
      <c r="AK34" s="37"/>
      <c r="AL34" s="37"/>
      <c r="AM34" s="37"/>
      <c r="AN34" s="37"/>
      <c r="AO34" s="37"/>
      <c r="AP34" s="37"/>
      <c r="AQ34" s="117"/>
      <c r="AR34" s="97"/>
    </row>
    <row r="35" spans="2:49" x14ac:dyDescent="0.25">
      <c r="B35" s="16"/>
      <c r="C35" s="5"/>
      <c r="D35" s="6"/>
      <c r="E35" s="6"/>
      <c r="F35" s="35" t="s">
        <v>32</v>
      </c>
      <c r="G35" s="35" t="s">
        <v>73</v>
      </c>
      <c r="H35" s="36">
        <v>2</v>
      </c>
      <c r="I35" s="96" t="s">
        <v>28</v>
      </c>
      <c r="J35" s="96" t="s">
        <v>28</v>
      </c>
      <c r="K35" s="38" t="s">
        <v>29</v>
      </c>
      <c r="L35" s="37"/>
      <c r="M35" s="37"/>
      <c r="N35" s="37"/>
      <c r="O35" s="37"/>
      <c r="P35" s="37"/>
      <c r="Q35" s="37"/>
      <c r="R35" s="37"/>
      <c r="S35" s="37"/>
      <c r="T35" s="37"/>
      <c r="U35" s="117"/>
      <c r="V35" s="97"/>
      <c r="W35" s="37"/>
      <c r="X35" s="37"/>
      <c r="Y35" s="37"/>
      <c r="Z35" s="37"/>
      <c r="AA35" s="37"/>
      <c r="AB35" s="37"/>
      <c r="AC35" s="37"/>
      <c r="AD35" s="37"/>
      <c r="AE35" s="37"/>
      <c r="AF35" s="117"/>
      <c r="AG35" s="97"/>
      <c r="AH35" s="37"/>
      <c r="AI35" s="37"/>
      <c r="AJ35" s="37"/>
      <c r="AK35" s="37"/>
      <c r="AL35" s="37"/>
      <c r="AM35" s="37"/>
      <c r="AN35" s="37"/>
      <c r="AO35" s="37"/>
      <c r="AP35" s="37"/>
      <c r="AQ35" s="117" t="e">
        <f>(AL35+AM35+AN35)/K35</f>
        <v>#VALUE!</v>
      </c>
      <c r="AR35" s="97" t="e">
        <f>(AL35+AM35+AN35+AO35+AP35)/K35</f>
        <v>#VALUE!</v>
      </c>
    </row>
    <row r="36" spans="2:49" x14ac:dyDescent="0.25">
      <c r="B36" s="16"/>
      <c r="C36" s="5"/>
      <c r="D36" s="6"/>
      <c r="E36" s="6"/>
      <c r="F36" s="35" t="s">
        <v>2</v>
      </c>
      <c r="G36" s="35" t="s">
        <v>73</v>
      </c>
      <c r="H36" s="36">
        <v>4</v>
      </c>
      <c r="I36" s="97">
        <f t="shared" ref="I36" si="63">U36+AF36+AQ36</f>
        <v>0.59756097560975618</v>
      </c>
      <c r="J36" s="97">
        <f>V36+AG36+AR36</f>
        <v>0.67073170731707321</v>
      </c>
      <c r="K36" s="38">
        <v>164</v>
      </c>
      <c r="L36" s="37"/>
      <c r="M36" s="37"/>
      <c r="N36" s="37">
        <v>0</v>
      </c>
      <c r="O36" s="37">
        <v>5</v>
      </c>
      <c r="P36" s="37">
        <v>10</v>
      </c>
      <c r="Q36" s="37">
        <v>47</v>
      </c>
      <c r="R36" s="37">
        <v>27</v>
      </c>
      <c r="S36" s="37">
        <v>6</v>
      </c>
      <c r="T36" s="37">
        <v>1</v>
      </c>
      <c r="U36" s="117">
        <f t="shared" ref="U36" si="64">(N36+O36+P36+Q36+R36) /K36</f>
        <v>0.54268292682926833</v>
      </c>
      <c r="V36" s="97">
        <f t="shared" ref="V36" si="65">(N36+O36+P36+Q36+R36+S36+T36)/K36</f>
        <v>0.58536585365853655</v>
      </c>
      <c r="W36" s="37"/>
      <c r="X36" s="37"/>
      <c r="Y36" s="37">
        <v>0</v>
      </c>
      <c r="Z36" s="37">
        <v>0</v>
      </c>
      <c r="AA36" s="37">
        <v>1</v>
      </c>
      <c r="AB36" s="37">
        <v>1</v>
      </c>
      <c r="AC36" s="37">
        <v>1</v>
      </c>
      <c r="AD36" s="37">
        <v>2</v>
      </c>
      <c r="AE36" s="37">
        <v>1</v>
      </c>
      <c r="AF36" s="117">
        <f t="shared" ref="AF36" si="66">(Y36+Z36+AA36+AB36+AC36) /K36</f>
        <v>1.8292682926829267E-2</v>
      </c>
      <c r="AG36" s="97">
        <f t="shared" ref="AG36" si="67">(Y36+Z36+AA36+AB36+AC36+AD36+AE36)/K36</f>
        <v>3.6585365853658534E-2</v>
      </c>
      <c r="AH36" s="37"/>
      <c r="AI36" s="37"/>
      <c r="AJ36" s="37">
        <v>0</v>
      </c>
      <c r="AK36" s="37">
        <v>0</v>
      </c>
      <c r="AL36" s="37">
        <v>1</v>
      </c>
      <c r="AM36" s="37">
        <v>1</v>
      </c>
      <c r="AN36" s="37">
        <v>4</v>
      </c>
      <c r="AO36" s="37">
        <v>2</v>
      </c>
      <c r="AP36" s="37">
        <v>0</v>
      </c>
      <c r="AQ36" s="117">
        <f t="shared" ref="AQ36" si="68">(AJ36+AK36+AL36+AM36+AN36) /K36</f>
        <v>3.6585365853658534E-2</v>
      </c>
      <c r="AR36" s="97">
        <f t="shared" ref="AR36" si="69">(AJ36+AK36+AL36+AM36+AN36+AO36+AP36)/K36</f>
        <v>4.878048780487805E-2</v>
      </c>
    </row>
    <row r="37" spans="2:49" x14ac:dyDescent="0.25">
      <c r="B37" s="16"/>
      <c r="C37" s="5"/>
      <c r="D37" s="6"/>
      <c r="E37" s="6"/>
      <c r="F37" s="35" t="s">
        <v>4</v>
      </c>
      <c r="G37" s="35" t="s">
        <v>73</v>
      </c>
      <c r="H37" s="36">
        <v>3</v>
      </c>
      <c r="I37" s="96" t="s">
        <v>28</v>
      </c>
      <c r="J37" s="96" t="s">
        <v>28</v>
      </c>
      <c r="K37" s="39" t="s">
        <v>29</v>
      </c>
      <c r="L37" s="40"/>
      <c r="M37" s="40"/>
      <c r="N37" s="40"/>
      <c r="O37" s="40"/>
      <c r="P37" s="40"/>
      <c r="Q37" s="40"/>
      <c r="R37" s="40"/>
      <c r="S37" s="40"/>
      <c r="T37" s="40"/>
      <c r="U37" s="117"/>
      <c r="V37" s="97"/>
      <c r="W37" s="37"/>
      <c r="X37" s="37"/>
      <c r="Y37" s="37"/>
      <c r="Z37" s="37"/>
      <c r="AA37" s="37"/>
      <c r="AB37" s="37"/>
      <c r="AC37" s="37"/>
      <c r="AD37" s="37"/>
      <c r="AE37" s="37"/>
      <c r="AF37" s="117"/>
      <c r="AG37" s="97"/>
      <c r="AH37" s="37"/>
      <c r="AI37" s="37"/>
      <c r="AJ37" s="37"/>
      <c r="AK37" s="37"/>
      <c r="AL37" s="37"/>
      <c r="AM37" s="37"/>
      <c r="AN37" s="37"/>
      <c r="AO37" s="37"/>
      <c r="AP37" s="37"/>
      <c r="AQ37" s="117"/>
      <c r="AR37" s="97"/>
    </row>
    <row r="38" spans="2:49" x14ac:dyDescent="0.25">
      <c r="B38" s="16"/>
      <c r="C38" s="5"/>
      <c r="D38" s="6"/>
      <c r="E38" s="6"/>
      <c r="F38" s="35" t="s">
        <v>5</v>
      </c>
      <c r="G38" s="35" t="s">
        <v>73</v>
      </c>
      <c r="H38" s="36">
        <v>6</v>
      </c>
      <c r="I38" s="96" t="s">
        <v>28</v>
      </c>
      <c r="J38" s="96" t="s">
        <v>28</v>
      </c>
      <c r="K38" s="39" t="s">
        <v>29</v>
      </c>
      <c r="L38" s="40"/>
      <c r="M38" s="40"/>
      <c r="N38" s="40"/>
      <c r="O38" s="40"/>
      <c r="P38" s="40"/>
      <c r="Q38" s="40"/>
      <c r="R38" s="40"/>
      <c r="S38" s="40"/>
      <c r="T38" s="40"/>
      <c r="U38" s="117"/>
      <c r="V38" s="97"/>
      <c r="W38" s="37"/>
      <c r="X38" s="37"/>
      <c r="Y38" s="37"/>
      <c r="Z38" s="37"/>
      <c r="AA38" s="37"/>
      <c r="AB38" s="37"/>
      <c r="AC38" s="37"/>
      <c r="AD38" s="37"/>
      <c r="AE38" s="37"/>
      <c r="AF38" s="117"/>
      <c r="AG38" s="97"/>
      <c r="AH38" s="37"/>
      <c r="AI38" s="37"/>
      <c r="AJ38" s="37"/>
      <c r="AK38" s="37"/>
      <c r="AL38" s="37"/>
      <c r="AM38" s="37"/>
      <c r="AN38" s="37"/>
      <c r="AO38" s="37"/>
      <c r="AP38" s="37"/>
      <c r="AQ38" s="117"/>
      <c r="AR38" s="97"/>
    </row>
    <row r="39" spans="2:49" s="10" customFormat="1" ht="15.75" thickBot="1" x14ac:dyDescent="0.3">
      <c r="B39" s="15"/>
      <c r="C39" s="8"/>
      <c r="D39" s="9"/>
      <c r="E39" s="9"/>
      <c r="F39" s="44"/>
      <c r="G39" s="44"/>
      <c r="H39" s="42"/>
      <c r="I39" s="98"/>
      <c r="J39" s="98"/>
      <c r="K39" s="43"/>
      <c r="L39" s="44"/>
      <c r="M39" s="44"/>
      <c r="N39" s="44"/>
      <c r="O39" s="44"/>
      <c r="P39" s="44"/>
      <c r="Q39" s="44"/>
      <c r="R39" s="44"/>
      <c r="S39" s="44"/>
      <c r="T39" s="44"/>
      <c r="U39" s="118"/>
      <c r="V39" s="103"/>
      <c r="W39" s="44"/>
      <c r="X39" s="44"/>
      <c r="Y39" s="44"/>
      <c r="Z39" s="44"/>
      <c r="AA39" s="44"/>
      <c r="AB39" s="44"/>
      <c r="AC39" s="44"/>
      <c r="AD39" s="44"/>
      <c r="AE39" s="44"/>
      <c r="AF39" s="118"/>
      <c r="AG39" s="103"/>
      <c r="AH39" s="44"/>
      <c r="AI39" s="44"/>
      <c r="AJ39" s="44"/>
      <c r="AK39" s="44"/>
      <c r="AL39" s="44"/>
      <c r="AM39" s="44"/>
      <c r="AN39" s="44"/>
      <c r="AO39" s="44"/>
      <c r="AP39" s="44"/>
      <c r="AQ39" s="118"/>
      <c r="AR39" s="103"/>
      <c r="AS39" s="17"/>
      <c r="AT39" s="17"/>
      <c r="AU39" s="17"/>
      <c r="AV39" s="17"/>
      <c r="AW39" s="17"/>
    </row>
    <row r="40" spans="2:49" x14ac:dyDescent="0.25">
      <c r="B40" s="16"/>
      <c r="C40" s="5" t="s">
        <v>12</v>
      </c>
      <c r="D40" s="6"/>
      <c r="E40" s="6"/>
      <c r="F40" s="35" t="s">
        <v>1</v>
      </c>
      <c r="G40" s="35" t="s">
        <v>73</v>
      </c>
      <c r="H40" s="36">
        <v>1</v>
      </c>
      <c r="I40" s="96" t="s">
        <v>28</v>
      </c>
      <c r="J40" s="96" t="s">
        <v>28</v>
      </c>
      <c r="K40" s="38" t="s">
        <v>29</v>
      </c>
      <c r="L40" s="37"/>
      <c r="M40" s="37"/>
      <c r="N40" s="37"/>
      <c r="O40" s="37"/>
      <c r="P40" s="37"/>
      <c r="Q40" s="37"/>
      <c r="R40" s="37"/>
      <c r="S40" s="37"/>
      <c r="T40" s="37"/>
      <c r="U40" s="117"/>
      <c r="V40" s="97"/>
      <c r="W40" s="37"/>
      <c r="X40" s="37"/>
      <c r="Y40" s="37"/>
      <c r="Z40" s="37"/>
      <c r="AA40" s="37"/>
      <c r="AB40" s="37"/>
      <c r="AC40" s="37"/>
      <c r="AD40" s="37"/>
      <c r="AE40" s="37"/>
      <c r="AF40" s="117"/>
      <c r="AG40" s="97"/>
      <c r="AH40" s="37"/>
      <c r="AI40" s="37"/>
      <c r="AJ40" s="37"/>
      <c r="AK40" s="37"/>
      <c r="AL40" s="37"/>
      <c r="AM40" s="37"/>
      <c r="AN40" s="37"/>
      <c r="AO40" s="37"/>
      <c r="AP40" s="37"/>
      <c r="AQ40" s="117"/>
      <c r="AR40" s="97"/>
    </row>
    <row r="41" spans="2:49" x14ac:dyDescent="0.25">
      <c r="B41" s="16"/>
      <c r="C41" s="5"/>
      <c r="D41" s="6"/>
      <c r="E41" s="6"/>
      <c r="F41" s="35" t="s">
        <v>32</v>
      </c>
      <c r="G41" s="35" t="s">
        <v>73</v>
      </c>
      <c r="H41" s="36">
        <v>2</v>
      </c>
      <c r="I41" s="96" t="s">
        <v>28</v>
      </c>
      <c r="J41" s="96" t="s">
        <v>28</v>
      </c>
      <c r="K41" s="38" t="s">
        <v>29</v>
      </c>
      <c r="L41" s="37"/>
      <c r="M41" s="37"/>
      <c r="N41" s="37"/>
      <c r="O41" s="37"/>
      <c r="P41" s="37"/>
      <c r="Q41" s="37"/>
      <c r="R41" s="37"/>
      <c r="S41" s="37"/>
      <c r="T41" s="37"/>
      <c r="U41" s="117"/>
      <c r="V41" s="97"/>
      <c r="W41" s="37"/>
      <c r="X41" s="37"/>
      <c r="Y41" s="37"/>
      <c r="Z41" s="37"/>
      <c r="AA41" s="37"/>
      <c r="AB41" s="37"/>
      <c r="AC41" s="37"/>
      <c r="AD41" s="37"/>
      <c r="AE41" s="37"/>
      <c r="AF41" s="117"/>
      <c r="AG41" s="97"/>
      <c r="AH41" s="37"/>
      <c r="AI41" s="37"/>
      <c r="AJ41" s="37"/>
      <c r="AK41" s="37"/>
      <c r="AL41" s="37"/>
      <c r="AM41" s="37"/>
      <c r="AN41" s="37"/>
      <c r="AO41" s="37"/>
      <c r="AP41" s="37"/>
      <c r="AQ41" s="117"/>
      <c r="AR41" s="97"/>
    </row>
    <row r="42" spans="2:49" x14ac:dyDescent="0.25">
      <c r="B42" s="16"/>
      <c r="C42" s="5"/>
      <c r="D42" s="6"/>
      <c r="E42" s="6"/>
      <c r="F42" s="35" t="s">
        <v>2</v>
      </c>
      <c r="G42" s="35" t="s">
        <v>73</v>
      </c>
      <c r="H42" s="36">
        <v>4</v>
      </c>
      <c r="I42" s="97">
        <f t="shared" ref="I42" si="70">U42+AF42+AQ42</f>
        <v>0.48519362186788151</v>
      </c>
      <c r="J42" s="97">
        <f>V42+AG42+AR42</f>
        <v>0.61275626423690199</v>
      </c>
      <c r="K42" s="38">
        <v>439</v>
      </c>
      <c r="L42" s="40"/>
      <c r="M42" s="40"/>
      <c r="N42" s="37">
        <v>1</v>
      </c>
      <c r="O42" s="37">
        <v>41</v>
      </c>
      <c r="P42" s="37">
        <v>34</v>
      </c>
      <c r="Q42" s="37">
        <v>66</v>
      </c>
      <c r="R42" s="37">
        <v>38</v>
      </c>
      <c r="S42" s="37">
        <v>15</v>
      </c>
      <c r="T42" s="37">
        <v>10</v>
      </c>
      <c r="U42" s="117">
        <f t="shared" ref="U42" si="71">(N42+O42+P42+Q42+R42) /K42</f>
        <v>0.41002277904328016</v>
      </c>
      <c r="V42" s="97">
        <f t="shared" ref="V42" si="72">(N42+O42+P42+Q42+R42+S42+T42)/K42</f>
        <v>0.46697038724373574</v>
      </c>
      <c r="W42" s="37"/>
      <c r="X42" s="37"/>
      <c r="Y42" s="37">
        <v>1</v>
      </c>
      <c r="Z42" s="37">
        <v>0</v>
      </c>
      <c r="AA42" s="37">
        <v>1</v>
      </c>
      <c r="AB42" s="37">
        <v>5</v>
      </c>
      <c r="AC42" s="37">
        <v>14</v>
      </c>
      <c r="AD42" s="37">
        <v>12</v>
      </c>
      <c r="AE42" s="37">
        <v>11</v>
      </c>
      <c r="AF42" s="117">
        <f t="shared" ref="AF42" si="73">(Y42+Z42+AA42+AB42+AC42) /K42</f>
        <v>4.7835990888382689E-2</v>
      </c>
      <c r="AG42" s="97">
        <f t="shared" ref="AG42" si="74">(Y42+Z42+AA42+AB42+AC42+AD42+AE42)/K42</f>
        <v>0.10022779043280182</v>
      </c>
      <c r="AH42" s="37"/>
      <c r="AI42" s="37"/>
      <c r="AJ42" s="37">
        <v>0</v>
      </c>
      <c r="AK42" s="37">
        <v>1</v>
      </c>
      <c r="AL42" s="37">
        <v>6</v>
      </c>
      <c r="AM42" s="37">
        <v>3</v>
      </c>
      <c r="AN42" s="37">
        <v>2</v>
      </c>
      <c r="AO42" s="37">
        <v>4</v>
      </c>
      <c r="AP42" s="37">
        <v>4</v>
      </c>
      <c r="AQ42" s="117">
        <f t="shared" ref="AQ42" si="75">(AJ42+AK42+AL42+AM42+AN42) /K42</f>
        <v>2.7334851936218679E-2</v>
      </c>
      <c r="AR42" s="97">
        <f t="shared" ref="AR42" si="76">(AJ42+AK42+AL42+AM42+AN42+AO42+AP42)/K42</f>
        <v>4.5558086560364468E-2</v>
      </c>
    </row>
    <row r="43" spans="2:49" x14ac:dyDescent="0.25">
      <c r="B43" s="16"/>
      <c r="C43" s="5"/>
      <c r="D43" s="6"/>
      <c r="E43" s="6"/>
      <c r="F43" s="35" t="s">
        <v>4</v>
      </c>
      <c r="G43" s="35" t="s">
        <v>73</v>
      </c>
      <c r="H43" s="36">
        <v>3</v>
      </c>
      <c r="I43" s="97">
        <f t="shared" ref="I43" si="77">U43+AF43+AQ43</f>
        <v>0.65116279069767435</v>
      </c>
      <c r="J43" s="97">
        <f t="shared" ref="J43" si="78">V43+AG43+AR43</f>
        <v>0.65116279069767435</v>
      </c>
      <c r="K43" s="39">
        <v>43</v>
      </c>
      <c r="L43" s="40"/>
      <c r="M43" s="40"/>
      <c r="N43" s="40"/>
      <c r="O43" s="40">
        <v>0</v>
      </c>
      <c r="P43" s="40">
        <v>8</v>
      </c>
      <c r="Q43" s="40">
        <v>15</v>
      </c>
      <c r="R43" s="40">
        <v>3</v>
      </c>
      <c r="S43" s="40">
        <v>0</v>
      </c>
      <c r="T43" s="40">
        <v>0</v>
      </c>
      <c r="U43" s="117">
        <f t="shared" ref="U43" si="79">(O43+P43+Q43+R43)/K43</f>
        <v>0.60465116279069764</v>
      </c>
      <c r="V43" s="97">
        <f t="shared" ref="V43" si="80">(O43+P43+Q43+R43+S43+T43)/K43</f>
        <v>0.60465116279069764</v>
      </c>
      <c r="W43" s="37"/>
      <c r="X43" s="37"/>
      <c r="Y43" s="37"/>
      <c r="Z43" s="37">
        <v>0</v>
      </c>
      <c r="AA43" s="37">
        <v>0</v>
      </c>
      <c r="AB43" s="37">
        <v>0</v>
      </c>
      <c r="AC43" s="37">
        <v>0</v>
      </c>
      <c r="AD43" s="37">
        <v>0</v>
      </c>
      <c r="AE43" s="37">
        <v>0</v>
      </c>
      <c r="AF43" s="117">
        <f t="shared" ref="AF43" si="81">(Z43+AA43+AB43+AC43)/K43</f>
        <v>0</v>
      </c>
      <c r="AG43" s="97">
        <f t="shared" ref="AG43" si="82">(Z43+AA43+AB43+AC43+AD43+AE43)/K43</f>
        <v>0</v>
      </c>
      <c r="AH43" s="37"/>
      <c r="AI43" s="37"/>
      <c r="AJ43" s="37"/>
      <c r="AK43" s="37">
        <v>0</v>
      </c>
      <c r="AL43" s="37">
        <v>0</v>
      </c>
      <c r="AM43" s="37">
        <v>2</v>
      </c>
      <c r="AN43" s="37">
        <v>0</v>
      </c>
      <c r="AO43" s="37">
        <v>0</v>
      </c>
      <c r="AP43" s="37">
        <v>0</v>
      </c>
      <c r="AQ43" s="117">
        <f t="shared" ref="AQ43" si="83">(AK43+AL43+AM43+AN43)/K43</f>
        <v>4.6511627906976744E-2</v>
      </c>
      <c r="AR43" s="97">
        <f t="shared" ref="AR43" si="84">(AK43+AL43+AM43+AN43+AO43+AP43)/K43</f>
        <v>4.6511627906976744E-2</v>
      </c>
    </row>
    <row r="44" spans="2:49" x14ac:dyDescent="0.25">
      <c r="B44" s="16"/>
      <c r="C44" s="5"/>
      <c r="D44" s="6"/>
      <c r="E44" s="6"/>
      <c r="F44" s="35" t="s">
        <v>5</v>
      </c>
      <c r="G44" s="35" t="s">
        <v>73</v>
      </c>
      <c r="H44" s="36">
        <v>6</v>
      </c>
      <c r="I44" s="96" t="s">
        <v>28</v>
      </c>
      <c r="J44" s="96" t="s">
        <v>28</v>
      </c>
      <c r="K44" s="39" t="s">
        <v>29</v>
      </c>
      <c r="L44" s="40"/>
      <c r="M44" s="40"/>
      <c r="N44" s="40"/>
      <c r="O44" s="40"/>
      <c r="P44" s="40"/>
      <c r="Q44" s="40"/>
      <c r="R44" s="40"/>
      <c r="S44" s="40"/>
      <c r="T44" s="40"/>
      <c r="U44" s="117"/>
      <c r="V44" s="97"/>
      <c r="W44" s="37"/>
      <c r="X44" s="37"/>
      <c r="Y44" s="37"/>
      <c r="Z44" s="37"/>
      <c r="AA44" s="37"/>
      <c r="AB44" s="37"/>
      <c r="AC44" s="37"/>
      <c r="AD44" s="37"/>
      <c r="AE44" s="37"/>
      <c r="AF44" s="117"/>
      <c r="AG44" s="97"/>
      <c r="AH44" s="37"/>
      <c r="AI44" s="37"/>
      <c r="AJ44" s="37"/>
      <c r="AK44" s="37"/>
      <c r="AL44" s="37"/>
      <c r="AM44" s="37"/>
      <c r="AN44" s="37"/>
      <c r="AO44" s="37"/>
      <c r="AP44" s="37"/>
      <c r="AQ44" s="117"/>
      <c r="AR44" s="97"/>
    </row>
    <row r="45" spans="2:49" s="10" customFormat="1" ht="15.75" thickBot="1" x14ac:dyDescent="0.3">
      <c r="B45" s="15"/>
      <c r="C45" s="8"/>
      <c r="D45" s="9"/>
      <c r="E45" s="9"/>
      <c r="F45" s="44"/>
      <c r="G45" s="44"/>
      <c r="H45" s="42"/>
      <c r="I45" s="98"/>
      <c r="J45" s="98"/>
      <c r="K45" s="43"/>
      <c r="L45" s="44"/>
      <c r="M45" s="44"/>
      <c r="N45" s="44"/>
      <c r="O45" s="44"/>
      <c r="P45" s="44"/>
      <c r="Q45" s="44"/>
      <c r="R45" s="44"/>
      <c r="S45" s="44"/>
      <c r="T45" s="44"/>
      <c r="U45" s="118"/>
      <c r="V45" s="103"/>
      <c r="W45" s="44"/>
      <c r="X45" s="44"/>
      <c r="Y45" s="44"/>
      <c r="Z45" s="44"/>
      <c r="AA45" s="44"/>
      <c r="AB45" s="44"/>
      <c r="AC45" s="44"/>
      <c r="AD45" s="44"/>
      <c r="AE45" s="44"/>
      <c r="AF45" s="118"/>
      <c r="AG45" s="103"/>
      <c r="AH45" s="44"/>
      <c r="AI45" s="44"/>
      <c r="AJ45" s="44"/>
      <c r="AK45" s="44"/>
      <c r="AL45" s="44"/>
      <c r="AM45" s="44"/>
      <c r="AN45" s="44"/>
      <c r="AO45" s="44"/>
      <c r="AP45" s="44"/>
      <c r="AQ45" s="118"/>
      <c r="AR45" s="103"/>
      <c r="AS45" s="17"/>
      <c r="AT45" s="17"/>
      <c r="AU45" s="17"/>
      <c r="AV45" s="17"/>
      <c r="AW45" s="17"/>
    </row>
    <row r="46" spans="2:49" x14ac:dyDescent="0.25">
      <c r="B46" s="16"/>
      <c r="C46" s="5" t="s">
        <v>13</v>
      </c>
      <c r="D46" s="6"/>
      <c r="E46" s="6"/>
      <c r="F46" s="35" t="s">
        <v>1</v>
      </c>
      <c r="G46" s="35" t="s">
        <v>73</v>
      </c>
      <c r="H46" s="36">
        <v>1</v>
      </c>
      <c r="I46" s="97">
        <f t="shared" ref="I46" si="85">U46+AF46+AQ46</f>
        <v>0.63254593175853013</v>
      </c>
      <c r="J46" s="97">
        <f t="shared" ref="J46" si="86">V46+AG46+AR46</f>
        <v>0.6692913385826772</v>
      </c>
      <c r="K46" s="38">
        <v>381</v>
      </c>
      <c r="L46" s="37"/>
      <c r="M46" s="37"/>
      <c r="N46" s="37"/>
      <c r="O46" s="37"/>
      <c r="P46" s="37"/>
      <c r="Q46" s="37">
        <v>200</v>
      </c>
      <c r="R46" s="37">
        <v>35</v>
      </c>
      <c r="S46" s="37">
        <v>7</v>
      </c>
      <c r="T46" s="37">
        <v>1</v>
      </c>
      <c r="U46" s="117">
        <f t="shared" ref="U46" si="87">(Q46+R46)/K46</f>
        <v>0.61679790026246717</v>
      </c>
      <c r="V46" s="97">
        <f t="shared" ref="V46" si="88">(Q46+R46+S46+T46)/K46</f>
        <v>0.63779527559055116</v>
      </c>
      <c r="W46" s="37"/>
      <c r="X46" s="37"/>
      <c r="Y46" s="37"/>
      <c r="Z46" s="37"/>
      <c r="AA46" s="37"/>
      <c r="AB46" s="37">
        <v>0</v>
      </c>
      <c r="AC46" s="37">
        <v>1</v>
      </c>
      <c r="AD46" s="37">
        <v>0</v>
      </c>
      <c r="AE46" s="37">
        <v>1</v>
      </c>
      <c r="AF46" s="117">
        <f t="shared" ref="AF46" si="89">(AB46+AC46)/K46</f>
        <v>2.6246719160104987E-3</v>
      </c>
      <c r="AG46" s="97">
        <f t="shared" ref="AG46" si="90">(AB46+AC46+AD46+AE46)/K46</f>
        <v>5.2493438320209973E-3</v>
      </c>
      <c r="AH46" s="37"/>
      <c r="AI46" s="37"/>
      <c r="AJ46" s="37"/>
      <c r="AK46" s="37"/>
      <c r="AL46" s="37"/>
      <c r="AM46" s="37">
        <v>2</v>
      </c>
      <c r="AN46" s="37">
        <v>3</v>
      </c>
      <c r="AO46" s="37">
        <v>4</v>
      </c>
      <c r="AP46" s="37">
        <v>1</v>
      </c>
      <c r="AQ46" s="117">
        <f t="shared" ref="AQ46" si="91">(AM46+AN46)/K46</f>
        <v>1.3123359580052493E-2</v>
      </c>
      <c r="AR46" s="97">
        <f t="shared" ref="AR46" si="92">(AM46+AN46+AO46+AP46)/K46</f>
        <v>2.6246719160104987E-2</v>
      </c>
    </row>
    <row r="47" spans="2:49" x14ac:dyDescent="0.25">
      <c r="B47" s="16"/>
      <c r="C47" s="5"/>
      <c r="D47" s="6"/>
      <c r="E47" s="6"/>
      <c r="F47" s="35" t="s">
        <v>32</v>
      </c>
      <c r="G47" s="35" t="s">
        <v>73</v>
      </c>
      <c r="H47" s="36">
        <v>2</v>
      </c>
      <c r="I47" s="97">
        <f t="shared" ref="I47" si="93">U47+AF47+AQ47</f>
        <v>0.71098265895953761</v>
      </c>
      <c r="J47" s="97">
        <f t="shared" ref="J47" si="94">V47+AG47+AR47</f>
        <v>0.7283236994219654</v>
      </c>
      <c r="K47" s="38">
        <v>173</v>
      </c>
      <c r="L47" s="37"/>
      <c r="M47" s="37"/>
      <c r="N47" s="37"/>
      <c r="O47" s="37"/>
      <c r="P47" s="37">
        <v>55</v>
      </c>
      <c r="Q47" s="37">
        <v>55</v>
      </c>
      <c r="R47" s="37">
        <v>10</v>
      </c>
      <c r="S47" s="37">
        <v>0</v>
      </c>
      <c r="T47" s="37">
        <v>1</v>
      </c>
      <c r="U47" s="117">
        <f t="shared" ref="U47" si="95">(P47+Q47+R47)/K47</f>
        <v>0.69364161849710981</v>
      </c>
      <c r="V47" s="97">
        <f t="shared" ref="V47" si="96">(P47+Q47+R47+S47+T47)/K47</f>
        <v>0.69942196531791911</v>
      </c>
      <c r="W47" s="37"/>
      <c r="X47" s="37"/>
      <c r="Y47" s="37"/>
      <c r="Z47" s="37"/>
      <c r="AA47" s="37">
        <v>0</v>
      </c>
      <c r="AB47" s="37">
        <v>0</v>
      </c>
      <c r="AC47" s="37">
        <v>0</v>
      </c>
      <c r="AD47" s="37">
        <v>0</v>
      </c>
      <c r="AE47" s="37">
        <v>1</v>
      </c>
      <c r="AF47" s="117">
        <f t="shared" ref="AF47" si="97">(AA47+AB47+AC47)/K47</f>
        <v>0</v>
      </c>
      <c r="AG47" s="97">
        <f t="shared" ref="AG47" si="98">(AA47+AB47+AC47+AD47+AE47)/K47</f>
        <v>5.7803468208092483E-3</v>
      </c>
      <c r="AH47" s="37"/>
      <c r="AI47" s="37"/>
      <c r="AJ47" s="37"/>
      <c r="AK47" s="37"/>
      <c r="AL47" s="37">
        <v>2</v>
      </c>
      <c r="AM47" s="37">
        <v>0</v>
      </c>
      <c r="AN47" s="37">
        <v>1</v>
      </c>
      <c r="AO47" s="37">
        <v>0</v>
      </c>
      <c r="AP47" s="37">
        <v>1</v>
      </c>
      <c r="AQ47" s="117">
        <f t="shared" ref="AQ47" si="99">(AL47+AM47+AN47)/K47</f>
        <v>1.7341040462427744E-2</v>
      </c>
      <c r="AR47" s="97">
        <f t="shared" ref="AR47" si="100">(AL47+AM47+AN47+AO47+AP47)/K47</f>
        <v>2.3121387283236993E-2</v>
      </c>
    </row>
    <row r="48" spans="2:49" x14ac:dyDescent="0.25">
      <c r="B48" s="16"/>
      <c r="C48" s="5"/>
      <c r="D48" s="6"/>
      <c r="E48" s="6"/>
      <c r="F48" s="35" t="s">
        <v>2</v>
      </c>
      <c r="G48" s="35" t="s">
        <v>73</v>
      </c>
      <c r="H48" s="36">
        <v>4</v>
      </c>
      <c r="I48" s="96" t="s">
        <v>28</v>
      </c>
      <c r="J48" s="96" t="s">
        <v>28</v>
      </c>
      <c r="K48" s="38" t="s">
        <v>29</v>
      </c>
      <c r="L48" s="40"/>
      <c r="M48" s="40"/>
      <c r="N48" s="40"/>
      <c r="O48" s="40"/>
      <c r="P48" s="40"/>
      <c r="Q48" s="40"/>
      <c r="R48" s="40"/>
      <c r="S48" s="40"/>
      <c r="T48" s="40"/>
      <c r="U48" s="117"/>
      <c r="V48" s="97"/>
      <c r="W48" s="37"/>
      <c r="X48" s="37"/>
      <c r="Y48" s="37"/>
      <c r="Z48" s="37"/>
      <c r="AA48" s="37"/>
      <c r="AB48" s="37"/>
      <c r="AC48" s="37"/>
      <c r="AD48" s="37"/>
      <c r="AE48" s="37"/>
      <c r="AF48" s="117"/>
      <c r="AG48" s="97"/>
      <c r="AH48" s="37"/>
      <c r="AI48" s="37"/>
      <c r="AJ48" s="37"/>
      <c r="AK48" s="37"/>
      <c r="AL48" s="37"/>
      <c r="AM48" s="37"/>
      <c r="AN48" s="37"/>
      <c r="AO48" s="37"/>
      <c r="AP48" s="37"/>
      <c r="AQ48" s="117"/>
      <c r="AR48" s="97"/>
    </row>
    <row r="49" spans="2:49" x14ac:dyDescent="0.25">
      <c r="B49" s="16"/>
      <c r="C49" s="5"/>
      <c r="D49" s="6"/>
      <c r="E49" s="6"/>
      <c r="F49" s="35" t="s">
        <v>4</v>
      </c>
      <c r="G49" s="35" t="s">
        <v>73</v>
      </c>
      <c r="H49" s="36">
        <v>3</v>
      </c>
      <c r="I49" s="96" t="s">
        <v>28</v>
      </c>
      <c r="J49" s="96" t="s">
        <v>28</v>
      </c>
      <c r="K49" s="38" t="s">
        <v>29</v>
      </c>
      <c r="L49" s="40"/>
      <c r="M49" s="40"/>
      <c r="N49" s="40"/>
      <c r="O49" s="40"/>
      <c r="P49" s="40"/>
      <c r="Q49" s="40"/>
      <c r="R49" s="40"/>
      <c r="S49" s="40"/>
      <c r="T49" s="40"/>
      <c r="U49" s="117"/>
      <c r="V49" s="97"/>
      <c r="W49" s="37"/>
      <c r="X49" s="37"/>
      <c r="Y49" s="37"/>
      <c r="Z49" s="37"/>
      <c r="AA49" s="37"/>
      <c r="AB49" s="37"/>
      <c r="AC49" s="37"/>
      <c r="AD49" s="37"/>
      <c r="AE49" s="37"/>
      <c r="AF49" s="117"/>
      <c r="AG49" s="97"/>
      <c r="AH49" s="37"/>
      <c r="AI49" s="37"/>
      <c r="AJ49" s="37"/>
      <c r="AK49" s="37"/>
      <c r="AL49" s="37"/>
      <c r="AM49" s="37"/>
      <c r="AN49" s="37"/>
      <c r="AO49" s="37"/>
      <c r="AP49" s="37"/>
      <c r="AQ49" s="117"/>
      <c r="AR49" s="97"/>
    </row>
    <row r="50" spans="2:49" x14ac:dyDescent="0.25">
      <c r="B50" s="16"/>
      <c r="C50" s="5"/>
      <c r="D50" s="6"/>
      <c r="E50" s="6"/>
      <c r="F50" s="35" t="s">
        <v>5</v>
      </c>
      <c r="G50" s="35" t="s">
        <v>73</v>
      </c>
      <c r="H50" s="36">
        <v>6</v>
      </c>
      <c r="I50" s="96" t="s">
        <v>28</v>
      </c>
      <c r="J50" s="96" t="s">
        <v>28</v>
      </c>
      <c r="K50" s="38" t="s">
        <v>29</v>
      </c>
      <c r="L50" s="40"/>
      <c r="M50" s="40"/>
      <c r="N50" s="40"/>
      <c r="O50" s="40"/>
      <c r="P50" s="40"/>
      <c r="Q50" s="40"/>
      <c r="R50" s="40"/>
      <c r="S50" s="40"/>
      <c r="T50" s="40"/>
      <c r="U50" s="117"/>
      <c r="V50" s="97"/>
      <c r="W50" s="37"/>
      <c r="X50" s="37"/>
      <c r="Y50" s="37"/>
      <c r="Z50" s="37"/>
      <c r="AA50" s="37"/>
      <c r="AB50" s="37"/>
      <c r="AC50" s="37"/>
      <c r="AD50" s="37"/>
      <c r="AE50" s="37"/>
      <c r="AF50" s="117"/>
      <c r="AG50" s="97"/>
      <c r="AH50" s="37"/>
      <c r="AI50" s="37"/>
      <c r="AJ50" s="37"/>
      <c r="AK50" s="37"/>
      <c r="AL50" s="37"/>
      <c r="AM50" s="37"/>
      <c r="AN50" s="37"/>
      <c r="AO50" s="37"/>
      <c r="AP50" s="37"/>
      <c r="AQ50" s="117"/>
      <c r="AR50" s="97"/>
    </row>
    <row r="51" spans="2:49" s="28" customFormat="1" ht="15.75" thickBot="1" x14ac:dyDescent="0.3">
      <c r="B51" s="27"/>
      <c r="C51" s="8"/>
      <c r="D51" s="8"/>
      <c r="E51" s="8"/>
      <c r="F51" s="44"/>
      <c r="G51" s="44"/>
      <c r="H51" s="42"/>
      <c r="I51" s="98"/>
      <c r="J51" s="98"/>
      <c r="K51" s="43"/>
      <c r="L51" s="44"/>
      <c r="M51" s="44"/>
      <c r="N51" s="44"/>
      <c r="O51" s="44"/>
      <c r="P51" s="44"/>
      <c r="Q51" s="44"/>
      <c r="R51" s="44"/>
      <c r="S51" s="44"/>
      <c r="T51" s="44"/>
      <c r="U51" s="118"/>
      <c r="V51" s="103"/>
      <c r="W51" s="44"/>
      <c r="X51" s="44"/>
      <c r="Y51" s="44"/>
      <c r="Z51" s="44"/>
      <c r="AA51" s="44"/>
      <c r="AB51" s="44"/>
      <c r="AC51" s="44"/>
      <c r="AD51" s="44"/>
      <c r="AE51" s="44"/>
      <c r="AF51" s="118"/>
      <c r="AG51" s="103"/>
      <c r="AH51" s="44"/>
      <c r="AI51" s="44"/>
      <c r="AJ51" s="44"/>
      <c r="AK51" s="44"/>
      <c r="AL51" s="44"/>
      <c r="AM51" s="44"/>
      <c r="AN51" s="44"/>
      <c r="AO51" s="44"/>
      <c r="AP51" s="44"/>
      <c r="AQ51" s="118"/>
      <c r="AR51" s="103"/>
      <c r="AS51" s="26"/>
      <c r="AT51" s="26"/>
      <c r="AU51" s="26"/>
      <c r="AV51" s="26"/>
      <c r="AW51" s="26"/>
    </row>
    <row r="52" spans="2:49" x14ac:dyDescent="0.25">
      <c r="B52" s="16"/>
      <c r="C52" s="5" t="s">
        <v>14</v>
      </c>
      <c r="D52" s="6"/>
      <c r="E52" s="6"/>
      <c r="F52" s="35" t="s">
        <v>1</v>
      </c>
      <c r="G52" s="35" t="s">
        <v>73</v>
      </c>
      <c r="H52" s="36">
        <v>1</v>
      </c>
      <c r="I52" s="97">
        <f t="shared" ref="I52" si="101">U52+AF52+AQ52</f>
        <v>0.55692307692307697</v>
      </c>
      <c r="J52" s="97">
        <f t="shared" ref="J52" si="102">V52+AG52+AR52</f>
        <v>0.64615384615384619</v>
      </c>
      <c r="K52" s="38">
        <v>325</v>
      </c>
      <c r="L52" s="37"/>
      <c r="M52" s="37"/>
      <c r="N52" s="37"/>
      <c r="O52" s="37"/>
      <c r="P52" s="37"/>
      <c r="Q52" s="37">
        <v>58</v>
      </c>
      <c r="R52" s="37">
        <v>120</v>
      </c>
      <c r="S52" s="37">
        <v>23</v>
      </c>
      <c r="T52" s="37">
        <v>5</v>
      </c>
      <c r="U52" s="117">
        <f t="shared" ref="U52" si="103">(Q52+R52)/K52</f>
        <v>0.5476923076923077</v>
      </c>
      <c r="V52" s="97">
        <f t="shared" ref="V52" si="104">(Q52+R52+S52+T52)/K52</f>
        <v>0.63384615384615384</v>
      </c>
      <c r="W52" s="37"/>
      <c r="X52" s="37"/>
      <c r="Y52" s="37"/>
      <c r="Z52" s="37"/>
      <c r="AA52" s="37"/>
      <c r="AB52" s="37">
        <v>0</v>
      </c>
      <c r="AC52" s="37">
        <v>1</v>
      </c>
      <c r="AD52" s="37">
        <v>0</v>
      </c>
      <c r="AE52" s="37">
        <v>0</v>
      </c>
      <c r="AF52" s="117">
        <f t="shared" ref="AF52" si="105">(AB52+AC52)/K52</f>
        <v>3.0769230769230769E-3</v>
      </c>
      <c r="AG52" s="97">
        <f t="shared" ref="AG52" si="106">(AB52+AC52+AD52+AE52)/K52</f>
        <v>3.0769230769230769E-3</v>
      </c>
      <c r="AH52" s="37"/>
      <c r="AI52" s="37"/>
      <c r="AJ52" s="37"/>
      <c r="AK52" s="37"/>
      <c r="AL52" s="37"/>
      <c r="AM52" s="37">
        <v>2</v>
      </c>
      <c r="AN52" s="37">
        <v>0</v>
      </c>
      <c r="AO52" s="37">
        <v>0</v>
      </c>
      <c r="AP52" s="37">
        <v>1</v>
      </c>
      <c r="AQ52" s="117">
        <f t="shared" ref="AQ52" si="107">(AM52+AN52)/K52</f>
        <v>6.1538461538461538E-3</v>
      </c>
      <c r="AR52" s="97">
        <f t="shared" ref="AR52" si="108">(AM52+AN52+AO52+AP52)/K52</f>
        <v>9.2307692307692316E-3</v>
      </c>
    </row>
    <row r="53" spans="2:49" x14ac:dyDescent="0.25">
      <c r="B53" s="16"/>
      <c r="C53" s="5"/>
      <c r="D53" s="6"/>
      <c r="E53" s="6"/>
      <c r="F53" s="35" t="s">
        <v>32</v>
      </c>
      <c r="G53" s="35" t="s">
        <v>73</v>
      </c>
      <c r="H53" s="36">
        <v>2</v>
      </c>
      <c r="I53" s="97">
        <f t="shared" ref="I53" si="109">U53+AF53+AQ53</f>
        <v>0.54347826086956519</v>
      </c>
      <c r="J53" s="97">
        <f t="shared" ref="J53" si="110">V53+AG53+AR53</f>
        <v>0.68993135011441642</v>
      </c>
      <c r="K53" s="39">
        <v>1748</v>
      </c>
      <c r="L53" s="37"/>
      <c r="M53" s="37"/>
      <c r="N53" s="37"/>
      <c r="O53" s="37"/>
      <c r="P53" s="37">
        <v>16</v>
      </c>
      <c r="Q53" s="37">
        <v>480</v>
      </c>
      <c r="R53" s="37">
        <v>407</v>
      </c>
      <c r="S53" s="37">
        <v>137</v>
      </c>
      <c r="T53" s="37">
        <v>35</v>
      </c>
      <c r="U53" s="117">
        <f t="shared" ref="U53" si="111">(P53+Q53+R53)/K53</f>
        <v>0.51659038901601828</v>
      </c>
      <c r="V53" s="97">
        <f t="shared" ref="V53" si="112">(P53+Q53+R53+S53+T53)/K53</f>
        <v>0.61498855835240274</v>
      </c>
      <c r="W53" s="37"/>
      <c r="X53" s="37"/>
      <c r="Y53" s="37"/>
      <c r="Z53" s="37"/>
      <c r="AA53" s="37">
        <v>0</v>
      </c>
      <c r="AB53" s="37">
        <v>0</v>
      </c>
      <c r="AC53" s="37">
        <v>7</v>
      </c>
      <c r="AD53" s="37">
        <v>14</v>
      </c>
      <c r="AE53" s="37">
        <v>8</v>
      </c>
      <c r="AF53" s="117">
        <f t="shared" ref="AF53" si="113">(AA53+AB53+AC53)/K53</f>
        <v>4.0045766590389017E-3</v>
      </c>
      <c r="AG53" s="97">
        <f t="shared" ref="AG53" si="114">(AA53+AB53+AC53+AD53+AE53)/K53</f>
        <v>1.6590389016018305E-2</v>
      </c>
      <c r="AH53" s="37"/>
      <c r="AI53" s="37"/>
      <c r="AJ53" s="37"/>
      <c r="AK53" s="37"/>
      <c r="AL53" s="37">
        <v>3</v>
      </c>
      <c r="AM53" s="37">
        <v>12</v>
      </c>
      <c r="AN53" s="37">
        <v>25</v>
      </c>
      <c r="AO53" s="37">
        <v>22</v>
      </c>
      <c r="AP53" s="37">
        <v>40</v>
      </c>
      <c r="AQ53" s="117">
        <f t="shared" ref="AQ53" si="115">(AL53+AM53+AN53)/K53</f>
        <v>2.2883295194508008E-2</v>
      </c>
      <c r="AR53" s="97">
        <f t="shared" ref="AR53" si="116">(AL53+AM53+AN53+AO53+AP53)/K53</f>
        <v>5.8352402745995423E-2</v>
      </c>
    </row>
    <row r="54" spans="2:49" x14ac:dyDescent="0.25">
      <c r="B54" s="16"/>
      <c r="C54" s="5"/>
      <c r="D54" s="6"/>
      <c r="E54" s="6"/>
      <c r="F54" s="35" t="s">
        <v>2</v>
      </c>
      <c r="G54" s="35" t="s">
        <v>73</v>
      </c>
      <c r="H54" s="36">
        <v>4</v>
      </c>
      <c r="I54" s="97">
        <f t="shared" ref="I54" si="117">U54+AF54+AQ54</f>
        <v>0.51644962302947228</v>
      </c>
      <c r="J54" s="97">
        <f>V54+AG54+AR54</f>
        <v>0.68814256339958879</v>
      </c>
      <c r="K54" s="39">
        <v>2918</v>
      </c>
      <c r="L54" s="37"/>
      <c r="M54" s="37"/>
      <c r="N54" s="37">
        <v>4</v>
      </c>
      <c r="O54" s="37">
        <v>72</v>
      </c>
      <c r="P54" s="37">
        <v>142</v>
      </c>
      <c r="Q54" s="37">
        <v>351</v>
      </c>
      <c r="R54" s="37">
        <v>412</v>
      </c>
      <c r="S54" s="37">
        <v>208</v>
      </c>
      <c r="T54" s="37">
        <v>78</v>
      </c>
      <c r="U54" s="117">
        <f t="shared" ref="U54" si="118">(N54+O54+P54+Q54+R54) /K54</f>
        <v>0.33618917066483894</v>
      </c>
      <c r="V54" s="97">
        <f t="shared" ref="V54" si="119">(N54+O54+P54+Q54+R54+S54+T54)/K54</f>
        <v>0.43420150788211104</v>
      </c>
      <c r="W54" s="37"/>
      <c r="X54" s="37"/>
      <c r="Y54" s="37">
        <v>0</v>
      </c>
      <c r="Z54" s="37">
        <v>3</v>
      </c>
      <c r="AA54" s="37">
        <v>19</v>
      </c>
      <c r="AB54" s="37">
        <v>106</v>
      </c>
      <c r="AC54" s="37">
        <v>166</v>
      </c>
      <c r="AD54" s="37">
        <v>111</v>
      </c>
      <c r="AE54" s="37">
        <v>35</v>
      </c>
      <c r="AF54" s="117">
        <f t="shared" ref="AF54" si="120">(Y54+Z54+AA54+AB54+AC54) /K54</f>
        <v>0.10075394105551748</v>
      </c>
      <c r="AG54" s="97">
        <f t="shared" ref="AG54" si="121">(Y54+Z54+AA54+AB54+AC54+AD54+AE54)/K54</f>
        <v>0.15078821110349555</v>
      </c>
      <c r="AH54" s="37"/>
      <c r="AI54" s="37"/>
      <c r="AJ54" s="37">
        <v>14</v>
      </c>
      <c r="AK54" s="37">
        <v>25</v>
      </c>
      <c r="AL54" s="37">
        <v>49</v>
      </c>
      <c r="AM54" s="37">
        <v>79</v>
      </c>
      <c r="AN54" s="37">
        <v>65</v>
      </c>
      <c r="AO54" s="37">
        <v>37</v>
      </c>
      <c r="AP54" s="37">
        <v>32</v>
      </c>
      <c r="AQ54" s="117">
        <f t="shared" ref="AQ54" si="122">(AJ54+AK54+AL54+AM54+AN54) /K54</f>
        <v>7.9506511309115832E-2</v>
      </c>
      <c r="AR54" s="97">
        <f t="shared" ref="AR54" si="123">(AJ54+AK54+AL54+AM54+AN54+AO54+AP54)/K54</f>
        <v>0.10315284441398218</v>
      </c>
    </row>
    <row r="55" spans="2:49" x14ac:dyDescent="0.25">
      <c r="B55" s="16"/>
      <c r="C55" s="5"/>
      <c r="D55" s="6"/>
      <c r="E55" s="6"/>
      <c r="F55" s="35" t="s">
        <v>4</v>
      </c>
      <c r="G55" s="35" t="s">
        <v>73</v>
      </c>
      <c r="H55" s="36">
        <v>3</v>
      </c>
      <c r="I55" s="96" t="s">
        <v>28</v>
      </c>
      <c r="J55" s="96" t="s">
        <v>28</v>
      </c>
      <c r="K55" s="39" t="s">
        <v>29</v>
      </c>
      <c r="L55" s="40"/>
      <c r="M55" s="40"/>
      <c r="N55" s="40"/>
      <c r="O55" s="40"/>
      <c r="P55" s="40"/>
      <c r="Q55" s="40"/>
      <c r="R55" s="40"/>
      <c r="S55" s="40"/>
      <c r="T55" s="40"/>
      <c r="U55" s="117"/>
      <c r="V55" s="97"/>
      <c r="W55" s="37"/>
      <c r="X55" s="37"/>
      <c r="Y55" s="37"/>
      <c r="Z55" s="37"/>
      <c r="AA55" s="37"/>
      <c r="AB55" s="37"/>
      <c r="AC55" s="37"/>
      <c r="AD55" s="37"/>
      <c r="AE55" s="37"/>
      <c r="AF55" s="117"/>
      <c r="AG55" s="97"/>
      <c r="AH55" s="37"/>
      <c r="AI55" s="37"/>
      <c r="AJ55" s="37"/>
      <c r="AK55" s="37"/>
      <c r="AL55" s="37"/>
      <c r="AM55" s="37"/>
      <c r="AN55" s="37"/>
      <c r="AO55" s="37"/>
      <c r="AP55" s="37"/>
      <c r="AQ55" s="117"/>
      <c r="AR55" s="97"/>
    </row>
    <row r="56" spans="2:49" x14ac:dyDescent="0.25">
      <c r="B56" s="16"/>
      <c r="C56" s="5"/>
      <c r="D56" s="6"/>
      <c r="E56" s="6"/>
      <c r="F56" s="35" t="s">
        <v>5</v>
      </c>
      <c r="G56" s="35" t="s">
        <v>73</v>
      </c>
      <c r="H56" s="36">
        <v>6</v>
      </c>
      <c r="I56" s="96" t="s">
        <v>28</v>
      </c>
      <c r="J56" s="96" t="s">
        <v>28</v>
      </c>
      <c r="K56" s="39" t="s">
        <v>29</v>
      </c>
      <c r="L56" s="40"/>
      <c r="M56" s="40"/>
      <c r="N56" s="40"/>
      <c r="O56" s="40"/>
      <c r="P56" s="40"/>
      <c r="Q56" s="40"/>
      <c r="R56" s="40"/>
      <c r="S56" s="40"/>
      <c r="T56" s="40"/>
      <c r="U56" s="117"/>
      <c r="V56" s="97"/>
      <c r="W56" s="37"/>
      <c r="X56" s="37"/>
      <c r="Y56" s="37"/>
      <c r="Z56" s="37"/>
      <c r="AA56" s="37"/>
      <c r="AB56" s="37"/>
      <c r="AC56" s="37"/>
      <c r="AD56" s="37"/>
      <c r="AE56" s="37"/>
      <c r="AF56" s="117"/>
      <c r="AG56" s="97"/>
      <c r="AH56" s="37"/>
      <c r="AI56" s="37"/>
      <c r="AJ56" s="37"/>
      <c r="AK56" s="37"/>
      <c r="AL56" s="37"/>
      <c r="AM56" s="37"/>
      <c r="AN56" s="37"/>
      <c r="AO56" s="37"/>
      <c r="AP56" s="37"/>
      <c r="AQ56" s="117"/>
      <c r="AR56" s="97"/>
    </row>
    <row r="57" spans="2:49" s="28" customFormat="1" ht="15.75" thickBot="1" x14ac:dyDescent="0.3">
      <c r="B57" s="27"/>
      <c r="C57" s="8"/>
      <c r="D57" s="8"/>
      <c r="E57" s="8"/>
      <c r="F57" s="44"/>
      <c r="G57" s="44"/>
      <c r="H57" s="42"/>
      <c r="I57" s="98"/>
      <c r="J57" s="98"/>
      <c r="K57" s="45"/>
      <c r="L57" s="44"/>
      <c r="M57" s="44"/>
      <c r="N57" s="44"/>
      <c r="O57" s="44"/>
      <c r="P57" s="44"/>
      <c r="Q57" s="44"/>
      <c r="R57" s="44"/>
      <c r="S57" s="44"/>
      <c r="T57" s="44"/>
      <c r="U57" s="118"/>
      <c r="V57" s="103"/>
      <c r="W57" s="44"/>
      <c r="X57" s="44"/>
      <c r="Y57" s="44"/>
      <c r="Z57" s="44"/>
      <c r="AA57" s="44"/>
      <c r="AB57" s="44"/>
      <c r="AC57" s="44"/>
      <c r="AD57" s="44"/>
      <c r="AE57" s="44"/>
      <c r="AF57" s="118"/>
      <c r="AG57" s="103"/>
      <c r="AH57" s="44"/>
      <c r="AI57" s="44"/>
      <c r="AJ57" s="44"/>
      <c r="AK57" s="44"/>
      <c r="AL57" s="44"/>
      <c r="AM57" s="44"/>
      <c r="AN57" s="44"/>
      <c r="AO57" s="44"/>
      <c r="AP57" s="44"/>
      <c r="AQ57" s="118"/>
      <c r="AR57" s="103"/>
      <c r="AS57" s="26"/>
      <c r="AT57" s="26"/>
      <c r="AU57" s="26"/>
      <c r="AV57" s="26"/>
      <c r="AW57" s="26"/>
    </row>
    <row r="58" spans="2:49" x14ac:dyDescent="0.25">
      <c r="B58" s="16"/>
      <c r="C58" s="5" t="s">
        <v>15</v>
      </c>
      <c r="D58" s="6"/>
      <c r="E58" s="6"/>
      <c r="F58" s="35" t="s">
        <v>1</v>
      </c>
      <c r="G58" s="35" t="s">
        <v>73</v>
      </c>
      <c r="H58" s="36">
        <v>1</v>
      </c>
      <c r="I58" s="97">
        <f t="shared" ref="I58" si="124">U58+AF58+AQ58</f>
        <v>0.4007220216606498</v>
      </c>
      <c r="J58" s="97">
        <f t="shared" ref="J58" si="125">V58+AG58+AR58</f>
        <v>0.54151624548736454</v>
      </c>
      <c r="K58" s="38">
        <v>277</v>
      </c>
      <c r="L58" s="37"/>
      <c r="M58" s="37"/>
      <c r="N58" s="37"/>
      <c r="O58" s="37"/>
      <c r="P58" s="37"/>
      <c r="Q58" s="37">
        <v>66</v>
      </c>
      <c r="R58" s="37">
        <v>42</v>
      </c>
      <c r="S58" s="37">
        <v>23</v>
      </c>
      <c r="T58" s="37">
        <v>3</v>
      </c>
      <c r="U58" s="117">
        <f t="shared" ref="U58" si="126">(Q58+R58)/K58</f>
        <v>0.38989169675090252</v>
      </c>
      <c r="V58" s="97">
        <f t="shared" ref="V58" si="127">(Q58+R58+S58+T58)/K58</f>
        <v>0.48375451263537905</v>
      </c>
      <c r="W58" s="37"/>
      <c r="X58" s="37"/>
      <c r="Y58" s="37"/>
      <c r="Z58" s="37"/>
      <c r="AA58" s="37"/>
      <c r="AB58" s="37">
        <v>0</v>
      </c>
      <c r="AC58" s="37">
        <v>1</v>
      </c>
      <c r="AD58" s="37">
        <v>2</v>
      </c>
      <c r="AE58" s="37">
        <v>1</v>
      </c>
      <c r="AF58" s="117">
        <f t="shared" ref="AF58" si="128">(AB58+AC58)/K58</f>
        <v>3.6101083032490976E-3</v>
      </c>
      <c r="AG58" s="97">
        <f t="shared" ref="AG58" si="129">(AB58+AC58+AD58+AE58)/K58</f>
        <v>1.444043321299639E-2</v>
      </c>
      <c r="AH58" s="37"/>
      <c r="AI58" s="37"/>
      <c r="AJ58" s="37"/>
      <c r="AK58" s="37"/>
      <c r="AL58" s="37"/>
      <c r="AM58" s="37">
        <v>0</v>
      </c>
      <c r="AN58" s="37">
        <v>2</v>
      </c>
      <c r="AO58" s="37">
        <v>8</v>
      </c>
      <c r="AP58" s="37">
        <v>2</v>
      </c>
      <c r="AQ58" s="117">
        <f t="shared" ref="AQ58" si="130">(AM58+AN58)/K58</f>
        <v>7.2202166064981952E-3</v>
      </c>
      <c r="AR58" s="97">
        <f t="shared" ref="AR58" si="131">(AM58+AN58+AO58+AP58)/K58</f>
        <v>4.3321299638989168E-2</v>
      </c>
    </row>
    <row r="59" spans="2:49" x14ac:dyDescent="0.25">
      <c r="B59" s="16"/>
      <c r="C59" s="5"/>
      <c r="D59" s="6"/>
      <c r="E59" s="6"/>
      <c r="F59" s="35" t="s">
        <v>32</v>
      </c>
      <c r="G59" s="35" t="s">
        <v>73</v>
      </c>
      <c r="H59" s="36">
        <v>2</v>
      </c>
      <c r="I59" s="97">
        <f t="shared" ref="I59" si="132">U59+AF59+AQ59</f>
        <v>0.61029411764705876</v>
      </c>
      <c r="J59" s="97">
        <f t="shared" ref="J59" si="133">V59+AG59+AR59</f>
        <v>0.66176470588235292</v>
      </c>
      <c r="K59" s="38">
        <v>136</v>
      </c>
      <c r="L59" s="37"/>
      <c r="M59" s="37"/>
      <c r="N59" s="37"/>
      <c r="O59" s="37"/>
      <c r="P59" s="37">
        <v>36</v>
      </c>
      <c r="Q59" s="37">
        <v>36</v>
      </c>
      <c r="R59" s="37">
        <v>9</v>
      </c>
      <c r="S59" s="37">
        <v>2</v>
      </c>
      <c r="T59" s="37">
        <v>1</v>
      </c>
      <c r="U59" s="117">
        <f t="shared" ref="U59" si="134">(P59+Q59+R59)/K59</f>
        <v>0.59558823529411764</v>
      </c>
      <c r="V59" s="97">
        <f t="shared" ref="V59" si="135">(P59+Q59+R59+S59+T59)/K59</f>
        <v>0.61764705882352944</v>
      </c>
      <c r="W59" s="37"/>
      <c r="X59" s="37"/>
      <c r="Y59" s="37"/>
      <c r="Z59" s="37"/>
      <c r="AA59" s="37">
        <v>0</v>
      </c>
      <c r="AB59" s="37">
        <v>0</v>
      </c>
      <c r="AC59" s="37">
        <v>1</v>
      </c>
      <c r="AD59" s="37">
        <v>0</v>
      </c>
      <c r="AE59" s="37">
        <v>1</v>
      </c>
      <c r="AF59" s="117">
        <f t="shared" ref="AF59" si="136">(AA59+AB59+AC59)/K59</f>
        <v>7.3529411764705881E-3</v>
      </c>
      <c r="AG59" s="97">
        <f t="shared" ref="AG59" si="137">(AA59+AB59+AC59+AD59+AE59)/K59</f>
        <v>1.4705882352941176E-2</v>
      </c>
      <c r="AH59" s="37"/>
      <c r="AI59" s="37"/>
      <c r="AJ59" s="37"/>
      <c r="AK59" s="37"/>
      <c r="AL59" s="37">
        <v>1</v>
      </c>
      <c r="AM59" s="37">
        <v>0</v>
      </c>
      <c r="AN59" s="37">
        <v>0</v>
      </c>
      <c r="AO59" s="37">
        <v>1</v>
      </c>
      <c r="AP59" s="37">
        <v>2</v>
      </c>
      <c r="AQ59" s="117">
        <f t="shared" ref="AQ59" si="138">(AL59+AM59+AN59)/K59</f>
        <v>7.3529411764705881E-3</v>
      </c>
      <c r="AR59" s="97">
        <f t="shared" ref="AR59" si="139">(AL59+AM59+AN59+AO59+AP59)/K59</f>
        <v>2.9411764705882353E-2</v>
      </c>
    </row>
    <row r="60" spans="2:49" x14ac:dyDescent="0.25">
      <c r="B60" s="16"/>
      <c r="C60" s="5"/>
      <c r="D60" s="6"/>
      <c r="E60" s="6"/>
      <c r="F60" s="35" t="s">
        <v>2</v>
      </c>
      <c r="G60" s="35" t="s">
        <v>73</v>
      </c>
      <c r="H60" s="36">
        <v>4</v>
      </c>
      <c r="I60" s="96" t="s">
        <v>28</v>
      </c>
      <c r="J60" s="96" t="s">
        <v>28</v>
      </c>
      <c r="K60" s="39" t="s">
        <v>29</v>
      </c>
      <c r="L60" s="40"/>
      <c r="M60" s="40"/>
      <c r="N60" s="40"/>
      <c r="O60" s="40"/>
      <c r="P60" s="40"/>
      <c r="Q60" s="40"/>
      <c r="R60" s="40"/>
      <c r="S60" s="40"/>
      <c r="T60" s="40"/>
      <c r="U60" s="117"/>
      <c r="V60" s="97"/>
      <c r="W60" s="37"/>
      <c r="X60" s="37"/>
      <c r="Y60" s="37"/>
      <c r="Z60" s="37"/>
      <c r="AA60" s="37"/>
      <c r="AB60" s="37"/>
      <c r="AC60" s="37"/>
      <c r="AD60" s="37"/>
      <c r="AE60" s="37"/>
      <c r="AF60" s="117"/>
      <c r="AG60" s="97"/>
      <c r="AH60" s="37"/>
      <c r="AI60" s="37"/>
      <c r="AJ60" s="37"/>
      <c r="AK60" s="37"/>
      <c r="AL60" s="37"/>
      <c r="AM60" s="37"/>
      <c r="AN60" s="37"/>
      <c r="AO60" s="37"/>
      <c r="AP60" s="37"/>
      <c r="AQ60" s="117"/>
      <c r="AR60" s="97"/>
    </row>
    <row r="61" spans="2:49" x14ac:dyDescent="0.25">
      <c r="B61" s="16"/>
      <c r="C61" s="5"/>
      <c r="D61" s="6"/>
      <c r="E61" s="6"/>
      <c r="F61" s="35" t="s">
        <v>4</v>
      </c>
      <c r="G61" s="35" t="s">
        <v>73</v>
      </c>
      <c r="H61" s="36">
        <v>3</v>
      </c>
      <c r="I61" s="96" t="s">
        <v>28</v>
      </c>
      <c r="J61" s="96" t="s">
        <v>28</v>
      </c>
      <c r="K61" s="39" t="s">
        <v>29</v>
      </c>
      <c r="L61" s="40"/>
      <c r="M61" s="40"/>
      <c r="N61" s="40"/>
      <c r="O61" s="40"/>
      <c r="P61" s="40"/>
      <c r="Q61" s="40"/>
      <c r="R61" s="40"/>
      <c r="S61" s="40"/>
      <c r="T61" s="40"/>
      <c r="U61" s="117"/>
      <c r="V61" s="97"/>
      <c r="W61" s="37"/>
      <c r="X61" s="37"/>
      <c r="Y61" s="37"/>
      <c r="Z61" s="37"/>
      <c r="AA61" s="37"/>
      <c r="AB61" s="37"/>
      <c r="AC61" s="37"/>
      <c r="AD61" s="37"/>
      <c r="AE61" s="37"/>
      <c r="AF61" s="117"/>
      <c r="AG61" s="97"/>
      <c r="AH61" s="37"/>
      <c r="AI61" s="37"/>
      <c r="AJ61" s="37"/>
      <c r="AK61" s="37"/>
      <c r="AL61" s="37"/>
      <c r="AM61" s="37"/>
      <c r="AN61" s="37"/>
      <c r="AO61" s="37"/>
      <c r="AP61" s="37"/>
      <c r="AQ61" s="117"/>
      <c r="AR61" s="97"/>
    </row>
    <row r="62" spans="2:49" x14ac:dyDescent="0.25">
      <c r="B62" s="16"/>
      <c r="C62" s="5"/>
      <c r="D62" s="6"/>
      <c r="E62" s="6"/>
      <c r="F62" s="35" t="s">
        <v>5</v>
      </c>
      <c r="G62" s="35" t="s">
        <v>73</v>
      </c>
      <c r="H62" s="36">
        <v>6</v>
      </c>
      <c r="I62" s="96" t="s">
        <v>28</v>
      </c>
      <c r="J62" s="96" t="s">
        <v>28</v>
      </c>
      <c r="K62" s="39" t="s">
        <v>29</v>
      </c>
      <c r="L62" s="40"/>
      <c r="M62" s="40"/>
      <c r="N62" s="40"/>
      <c r="O62" s="40"/>
      <c r="P62" s="40"/>
      <c r="Q62" s="40"/>
      <c r="R62" s="40"/>
      <c r="S62" s="40"/>
      <c r="T62" s="40"/>
      <c r="U62" s="117"/>
      <c r="V62" s="97"/>
      <c r="W62" s="37"/>
      <c r="X62" s="37"/>
      <c r="Y62" s="37"/>
      <c r="Z62" s="37"/>
      <c r="AA62" s="37"/>
      <c r="AB62" s="37"/>
      <c r="AC62" s="37"/>
      <c r="AD62" s="37"/>
      <c r="AE62" s="37"/>
      <c r="AF62" s="117"/>
      <c r="AG62" s="97"/>
      <c r="AH62" s="37"/>
      <c r="AI62" s="37"/>
      <c r="AJ62" s="37"/>
      <c r="AK62" s="37"/>
      <c r="AL62" s="37"/>
      <c r="AM62" s="37"/>
      <c r="AN62" s="37"/>
      <c r="AO62" s="37"/>
      <c r="AP62" s="37"/>
      <c r="AQ62" s="117"/>
      <c r="AR62" s="97"/>
    </row>
    <row r="63" spans="2:49" s="28" customFormat="1" ht="15.75" thickBot="1" x14ac:dyDescent="0.3">
      <c r="B63" s="27"/>
      <c r="C63" s="8"/>
      <c r="D63" s="8"/>
      <c r="E63" s="8"/>
      <c r="F63" s="44"/>
      <c r="G63" s="44"/>
      <c r="H63" s="42"/>
      <c r="I63" s="98"/>
      <c r="J63" s="98"/>
      <c r="K63" s="43"/>
      <c r="L63" s="44"/>
      <c r="M63" s="44"/>
      <c r="N63" s="44"/>
      <c r="O63" s="44"/>
      <c r="P63" s="44"/>
      <c r="Q63" s="44"/>
      <c r="R63" s="44"/>
      <c r="S63" s="44"/>
      <c r="T63" s="44"/>
      <c r="U63" s="118"/>
      <c r="V63" s="103"/>
      <c r="W63" s="44"/>
      <c r="X63" s="44"/>
      <c r="Y63" s="44"/>
      <c r="Z63" s="44"/>
      <c r="AA63" s="44"/>
      <c r="AB63" s="44"/>
      <c r="AC63" s="44"/>
      <c r="AD63" s="44"/>
      <c r="AE63" s="44"/>
      <c r="AF63" s="118"/>
      <c r="AG63" s="103"/>
      <c r="AH63" s="44"/>
      <c r="AI63" s="44"/>
      <c r="AJ63" s="44"/>
      <c r="AK63" s="44"/>
      <c r="AL63" s="44"/>
      <c r="AM63" s="44"/>
      <c r="AN63" s="44"/>
      <c r="AO63" s="44"/>
      <c r="AP63" s="44"/>
      <c r="AQ63" s="118"/>
      <c r="AR63" s="103"/>
      <c r="AS63" s="26"/>
      <c r="AT63" s="26"/>
      <c r="AU63" s="26"/>
      <c r="AV63" s="26"/>
      <c r="AW63" s="26"/>
    </row>
    <row r="64" spans="2:49"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37"/>
      <c r="U64" s="117"/>
      <c r="V64" s="97"/>
      <c r="W64" s="37"/>
      <c r="X64" s="37"/>
      <c r="Y64" s="37"/>
      <c r="Z64" s="37"/>
      <c r="AA64" s="37"/>
      <c r="AB64" s="37"/>
      <c r="AC64" s="37"/>
      <c r="AD64" s="37"/>
      <c r="AE64" s="37"/>
      <c r="AF64" s="117"/>
      <c r="AG64" s="97"/>
      <c r="AH64" s="37"/>
      <c r="AI64" s="37"/>
      <c r="AJ64" s="37"/>
      <c r="AK64" s="37"/>
      <c r="AL64" s="37"/>
      <c r="AM64" s="37"/>
      <c r="AN64" s="37"/>
      <c r="AO64" s="37"/>
      <c r="AP64" s="37"/>
      <c r="AQ64" s="117"/>
      <c r="AR64" s="97"/>
    </row>
    <row r="65" spans="2:49" x14ac:dyDescent="0.25">
      <c r="B65" s="16"/>
      <c r="C65" s="5"/>
      <c r="D65" s="6"/>
      <c r="E65" s="6"/>
      <c r="F65" s="35" t="s">
        <v>32</v>
      </c>
      <c r="G65" s="35" t="s">
        <v>73</v>
      </c>
      <c r="H65" s="36">
        <v>2</v>
      </c>
      <c r="I65" s="96" t="s">
        <v>28</v>
      </c>
      <c r="J65" s="96" t="s">
        <v>28</v>
      </c>
      <c r="K65" s="38" t="s">
        <v>29</v>
      </c>
      <c r="L65" s="37"/>
      <c r="M65" s="37"/>
      <c r="N65" s="37"/>
      <c r="O65" s="37"/>
      <c r="P65" s="37"/>
      <c r="Q65" s="37"/>
      <c r="R65" s="37"/>
      <c r="S65" s="37"/>
      <c r="T65" s="37"/>
      <c r="U65" s="117"/>
      <c r="V65" s="97"/>
      <c r="W65" s="37"/>
      <c r="X65" s="37"/>
      <c r="Y65" s="37"/>
      <c r="Z65" s="37"/>
      <c r="AA65" s="37"/>
      <c r="AB65" s="37"/>
      <c r="AC65" s="37"/>
      <c r="AD65" s="37"/>
      <c r="AE65" s="37"/>
      <c r="AF65" s="117"/>
      <c r="AG65" s="97"/>
      <c r="AH65" s="37"/>
      <c r="AI65" s="37"/>
      <c r="AJ65" s="37"/>
      <c r="AK65" s="37"/>
      <c r="AL65" s="37"/>
      <c r="AM65" s="37"/>
      <c r="AN65" s="37"/>
      <c r="AO65" s="37"/>
      <c r="AP65" s="37"/>
      <c r="AQ65" s="117"/>
      <c r="AR65" s="97"/>
    </row>
    <row r="66" spans="2:49" x14ac:dyDescent="0.25">
      <c r="B66" s="16"/>
      <c r="C66" s="5"/>
      <c r="D66" s="6"/>
      <c r="E66" s="6"/>
      <c r="F66" s="35" t="s">
        <v>2</v>
      </c>
      <c r="G66" s="35" t="s">
        <v>73</v>
      </c>
      <c r="H66" s="36">
        <v>4</v>
      </c>
      <c r="I66" s="97">
        <f t="shared" ref="I66" si="140">U66+AF66+AQ66</f>
        <v>0.58024691358024694</v>
      </c>
      <c r="J66" s="97">
        <f>V66+AG66+AR66</f>
        <v>0.69547325102880653</v>
      </c>
      <c r="K66" s="38">
        <v>243</v>
      </c>
      <c r="L66" s="37"/>
      <c r="M66" s="37"/>
      <c r="N66" s="37">
        <v>2</v>
      </c>
      <c r="O66" s="37">
        <v>15</v>
      </c>
      <c r="P66" s="37">
        <v>11</v>
      </c>
      <c r="Q66" s="37">
        <v>51</v>
      </c>
      <c r="R66" s="37">
        <v>37</v>
      </c>
      <c r="S66" s="37">
        <v>9</v>
      </c>
      <c r="T66" s="37">
        <v>2</v>
      </c>
      <c r="U66" s="117">
        <f t="shared" ref="U66" si="141">(N66+O66+P66+Q66+R66) /K66</f>
        <v>0.47736625514403291</v>
      </c>
      <c r="V66" s="97">
        <f t="shared" ref="V66" si="142">(N66+O66+P66+Q66+R66+S66+T66)/K66</f>
        <v>0.52263374485596703</v>
      </c>
      <c r="W66" s="37"/>
      <c r="X66" s="37"/>
      <c r="Y66" s="37">
        <v>0</v>
      </c>
      <c r="Z66" s="37">
        <v>0</v>
      </c>
      <c r="AA66" s="37">
        <v>0</v>
      </c>
      <c r="AB66" s="37">
        <v>4</v>
      </c>
      <c r="AC66" s="37">
        <v>8</v>
      </c>
      <c r="AD66" s="37">
        <v>5</v>
      </c>
      <c r="AE66" s="37">
        <v>6</v>
      </c>
      <c r="AF66" s="117">
        <f t="shared" ref="AF66" si="143">(Y66+Z66+AA66+AB66+AC66) /K66</f>
        <v>4.9382716049382713E-2</v>
      </c>
      <c r="AG66" s="97">
        <f t="shared" ref="AG66" si="144">(Y66+Z66+AA66+AB66+AC66+AD66+AE66)/K66</f>
        <v>9.4650205761316872E-2</v>
      </c>
      <c r="AH66" s="37"/>
      <c r="AI66" s="37"/>
      <c r="AJ66" s="37">
        <v>0</v>
      </c>
      <c r="AK66" s="37">
        <v>0</v>
      </c>
      <c r="AL66" s="37">
        <v>4</v>
      </c>
      <c r="AM66" s="37">
        <v>5</v>
      </c>
      <c r="AN66" s="37">
        <v>4</v>
      </c>
      <c r="AO66" s="37">
        <v>4</v>
      </c>
      <c r="AP66" s="37">
        <v>2</v>
      </c>
      <c r="AQ66" s="117">
        <f t="shared" ref="AQ66" si="145">(AJ66+AK66+AL66+AM66+AN66) /K66</f>
        <v>5.3497942386831275E-2</v>
      </c>
      <c r="AR66" s="97">
        <f t="shared" ref="AR66" si="146">(AJ66+AK66+AL66+AM66+AN66+AO66+AP66)/K66</f>
        <v>7.8189300411522639E-2</v>
      </c>
    </row>
    <row r="67" spans="2:49" x14ac:dyDescent="0.25">
      <c r="B67" s="16"/>
      <c r="C67" s="5"/>
      <c r="D67" s="6"/>
      <c r="E67" s="6"/>
      <c r="F67" s="35" t="s">
        <v>4</v>
      </c>
      <c r="G67" s="35" t="s">
        <v>73</v>
      </c>
      <c r="H67" s="36">
        <v>3</v>
      </c>
      <c r="I67" s="96" t="s">
        <v>28</v>
      </c>
      <c r="J67" s="96" t="s">
        <v>28</v>
      </c>
      <c r="K67" s="39" t="s">
        <v>29</v>
      </c>
      <c r="L67" s="40"/>
      <c r="M67" s="40"/>
      <c r="N67" s="40"/>
      <c r="O67" s="40"/>
      <c r="P67" s="40"/>
      <c r="Q67" s="40"/>
      <c r="R67" s="40"/>
      <c r="S67" s="40"/>
      <c r="T67" s="40"/>
      <c r="U67" s="117"/>
      <c r="V67" s="97"/>
      <c r="W67" s="37"/>
      <c r="X67" s="37"/>
      <c r="Y67" s="37"/>
      <c r="Z67" s="37"/>
      <c r="AA67" s="37"/>
      <c r="AB67" s="37"/>
      <c r="AC67" s="37"/>
      <c r="AD67" s="37"/>
      <c r="AE67" s="37"/>
      <c r="AF67" s="117"/>
      <c r="AG67" s="97"/>
      <c r="AH67" s="37"/>
      <c r="AI67" s="37"/>
      <c r="AJ67" s="37"/>
      <c r="AK67" s="37"/>
      <c r="AL67" s="37"/>
      <c r="AM67" s="37"/>
      <c r="AN67" s="37"/>
      <c r="AO67" s="37"/>
      <c r="AP67" s="37"/>
      <c r="AQ67" s="117"/>
      <c r="AR67" s="97"/>
    </row>
    <row r="68" spans="2:49" x14ac:dyDescent="0.25">
      <c r="B68" s="16"/>
      <c r="C68" s="5"/>
      <c r="D68" s="6"/>
      <c r="E68" s="6"/>
      <c r="F68" s="35" t="s">
        <v>5</v>
      </c>
      <c r="G68" s="35" t="s">
        <v>73</v>
      </c>
      <c r="H68" s="36">
        <v>6</v>
      </c>
      <c r="I68" s="96" t="s">
        <v>28</v>
      </c>
      <c r="J68" s="96" t="s">
        <v>28</v>
      </c>
      <c r="K68" s="39" t="s">
        <v>29</v>
      </c>
      <c r="L68" s="40"/>
      <c r="M68" s="40"/>
      <c r="N68" s="40"/>
      <c r="O68" s="40"/>
      <c r="P68" s="40"/>
      <c r="Q68" s="40"/>
      <c r="R68" s="40"/>
      <c r="S68" s="40"/>
      <c r="T68" s="40"/>
      <c r="U68" s="117"/>
      <c r="V68" s="97"/>
      <c r="W68" s="37"/>
      <c r="X68" s="37"/>
      <c r="Y68" s="37"/>
      <c r="Z68" s="37"/>
      <c r="AA68" s="37"/>
      <c r="AB68" s="37"/>
      <c r="AC68" s="37"/>
      <c r="AD68" s="37"/>
      <c r="AE68" s="37"/>
      <c r="AF68" s="117"/>
      <c r="AG68" s="97"/>
      <c r="AH68" s="37"/>
      <c r="AI68" s="37"/>
      <c r="AJ68" s="37"/>
      <c r="AK68" s="37"/>
      <c r="AL68" s="37"/>
      <c r="AM68" s="37"/>
      <c r="AN68" s="37"/>
      <c r="AO68" s="37"/>
      <c r="AP68" s="37"/>
      <c r="AQ68" s="117"/>
      <c r="AR68" s="97"/>
    </row>
    <row r="69" spans="2:49" s="10" customFormat="1" ht="15.75" thickBot="1" x14ac:dyDescent="0.3">
      <c r="B69" s="15"/>
      <c r="C69" s="8"/>
      <c r="D69" s="9"/>
      <c r="E69" s="9"/>
      <c r="F69" s="44"/>
      <c r="G69" s="44"/>
      <c r="H69" s="42"/>
      <c r="I69" s="98"/>
      <c r="J69" s="98"/>
      <c r="K69" s="43"/>
      <c r="L69" s="44"/>
      <c r="M69" s="44"/>
      <c r="N69" s="44"/>
      <c r="O69" s="44"/>
      <c r="P69" s="44"/>
      <c r="Q69" s="44"/>
      <c r="R69" s="44"/>
      <c r="S69" s="44"/>
      <c r="T69" s="44"/>
      <c r="U69" s="118"/>
      <c r="V69" s="103"/>
      <c r="W69" s="44"/>
      <c r="X69" s="44"/>
      <c r="Y69" s="44"/>
      <c r="Z69" s="44"/>
      <c r="AA69" s="44"/>
      <c r="AB69" s="44"/>
      <c r="AC69" s="44"/>
      <c r="AD69" s="44"/>
      <c r="AE69" s="44"/>
      <c r="AF69" s="118"/>
      <c r="AG69" s="103"/>
      <c r="AH69" s="44"/>
      <c r="AI69" s="44"/>
      <c r="AJ69" s="44"/>
      <c r="AK69" s="44"/>
      <c r="AL69" s="44"/>
      <c r="AM69" s="44"/>
      <c r="AN69" s="44"/>
      <c r="AO69" s="44"/>
      <c r="AP69" s="44"/>
      <c r="AQ69" s="118"/>
      <c r="AR69" s="103"/>
      <c r="AS69" s="17"/>
      <c r="AT69" s="17"/>
      <c r="AU69" s="17"/>
      <c r="AV69" s="17"/>
      <c r="AW69" s="17"/>
    </row>
    <row r="70" spans="2:49" x14ac:dyDescent="0.25">
      <c r="B70" s="16"/>
      <c r="C70" s="5" t="s">
        <v>16</v>
      </c>
      <c r="D70" s="6"/>
      <c r="E70" s="6"/>
      <c r="F70" s="35" t="s">
        <v>1</v>
      </c>
      <c r="G70" s="35" t="s">
        <v>73</v>
      </c>
      <c r="H70" s="36">
        <v>1</v>
      </c>
      <c r="I70" s="97">
        <f t="shared" ref="I70" si="147">U70+AF70+AQ70</f>
        <v>0.76834862385321101</v>
      </c>
      <c r="J70" s="97">
        <f t="shared" ref="J70" si="148">V70+AG70+AR70</f>
        <v>0.80504587155963314</v>
      </c>
      <c r="K70" s="38">
        <v>436</v>
      </c>
      <c r="L70" s="37"/>
      <c r="M70" s="37"/>
      <c r="N70" s="37"/>
      <c r="O70" s="37"/>
      <c r="P70" s="37"/>
      <c r="Q70" s="37">
        <v>264</v>
      </c>
      <c r="R70" s="37">
        <v>70</v>
      </c>
      <c r="S70" s="37">
        <v>12</v>
      </c>
      <c r="T70" s="37">
        <v>0</v>
      </c>
      <c r="U70" s="117">
        <f t="shared" ref="U70" si="149">(Q70+R70)/K70</f>
        <v>0.76605504587155959</v>
      </c>
      <c r="V70" s="97">
        <f t="shared" ref="V70" si="150">(Q70+R70+S70+T70)/K70</f>
        <v>0.79357798165137616</v>
      </c>
      <c r="W70" s="37"/>
      <c r="X70" s="37"/>
      <c r="Y70" s="37"/>
      <c r="Z70" s="37"/>
      <c r="AA70" s="37"/>
      <c r="AB70" s="37">
        <v>0</v>
      </c>
      <c r="AC70" s="37">
        <v>0</v>
      </c>
      <c r="AD70" s="37">
        <v>1</v>
      </c>
      <c r="AE70" s="37">
        <v>0</v>
      </c>
      <c r="AF70" s="117">
        <f t="shared" ref="AF70" si="151">(AB70+AC70)/K70</f>
        <v>0</v>
      </c>
      <c r="AG70" s="97">
        <f t="shared" ref="AG70" si="152">(AB70+AC70+AD70+AE70)/K70</f>
        <v>2.2935779816513763E-3</v>
      </c>
      <c r="AH70" s="37"/>
      <c r="AI70" s="37"/>
      <c r="AJ70" s="37"/>
      <c r="AK70" s="37"/>
      <c r="AL70" s="37"/>
      <c r="AM70" s="37">
        <v>0</v>
      </c>
      <c r="AN70" s="37">
        <v>1</v>
      </c>
      <c r="AO70" s="37">
        <v>3</v>
      </c>
      <c r="AP70" s="37">
        <v>0</v>
      </c>
      <c r="AQ70" s="117">
        <f t="shared" ref="AQ70" si="153">(AM70+AN70)/K70</f>
        <v>2.2935779816513763E-3</v>
      </c>
      <c r="AR70" s="97">
        <f t="shared" ref="AR70" si="154">(AM70+AN70+AO70+AP70)/K70</f>
        <v>9.1743119266055051E-3</v>
      </c>
    </row>
    <row r="71" spans="2:49" x14ac:dyDescent="0.25">
      <c r="B71" s="16"/>
      <c r="C71" s="5"/>
      <c r="D71" s="6"/>
      <c r="E71" s="6"/>
      <c r="F71" s="35" t="s">
        <v>32</v>
      </c>
      <c r="G71" s="35" t="s">
        <v>73</v>
      </c>
      <c r="H71" s="36">
        <v>2</v>
      </c>
      <c r="I71" s="97">
        <f t="shared" ref="I71" si="155">U71+AF71+AQ71</f>
        <v>0.78719008264462809</v>
      </c>
      <c r="J71" s="97">
        <f t="shared" ref="J71" si="156">V71+AG71+AR71</f>
        <v>0.81611570247933884</v>
      </c>
      <c r="K71" s="38">
        <v>484</v>
      </c>
      <c r="L71" s="37"/>
      <c r="M71" s="37"/>
      <c r="N71" s="37"/>
      <c r="O71" s="37"/>
      <c r="P71" s="37">
        <v>31</v>
      </c>
      <c r="Q71" s="37">
        <v>285</v>
      </c>
      <c r="R71" s="37">
        <v>46</v>
      </c>
      <c r="S71" s="37">
        <v>7</v>
      </c>
      <c r="T71" s="37">
        <v>1</v>
      </c>
      <c r="U71" s="117">
        <f t="shared" ref="U71" si="157">(P71+Q71+R71)/K71</f>
        <v>0.74793388429752061</v>
      </c>
      <c r="V71" s="97">
        <f t="shared" ref="V71" si="158">(P71+Q71+R71+S71+T71)/K71</f>
        <v>0.76446280991735538</v>
      </c>
      <c r="W71" s="37"/>
      <c r="X71" s="37"/>
      <c r="Y71" s="37"/>
      <c r="Z71" s="37"/>
      <c r="AA71" s="37">
        <v>0</v>
      </c>
      <c r="AB71" s="37">
        <v>1</v>
      </c>
      <c r="AC71" s="37">
        <v>1</v>
      </c>
      <c r="AD71" s="37">
        <v>0</v>
      </c>
      <c r="AE71" s="37">
        <v>3</v>
      </c>
      <c r="AF71" s="117">
        <f t="shared" ref="AF71" si="159">(AA71+AB71+AC71)/K71</f>
        <v>4.1322314049586778E-3</v>
      </c>
      <c r="AG71" s="97">
        <f t="shared" ref="AG71" si="160">(AA71+AB71+AC71+AD71+AE71)/K71</f>
        <v>1.0330578512396695E-2</v>
      </c>
      <c r="AH71" s="37"/>
      <c r="AI71" s="37"/>
      <c r="AJ71" s="37"/>
      <c r="AK71" s="37"/>
      <c r="AL71" s="37">
        <v>9</v>
      </c>
      <c r="AM71" s="37">
        <v>7</v>
      </c>
      <c r="AN71" s="37">
        <v>1</v>
      </c>
      <c r="AO71" s="37">
        <v>1</v>
      </c>
      <c r="AP71" s="37">
        <v>2</v>
      </c>
      <c r="AQ71" s="117">
        <f t="shared" ref="AQ71" si="161">(AL71+AM71+AN71)/K71</f>
        <v>3.5123966942148761E-2</v>
      </c>
      <c r="AR71" s="97">
        <f t="shared" ref="AR71" si="162">(AL71+AM71+AN71+AO71+AP71)/K71</f>
        <v>4.1322314049586778E-2</v>
      </c>
    </row>
    <row r="72" spans="2:49" x14ac:dyDescent="0.25">
      <c r="B72" s="16"/>
      <c r="C72" s="5"/>
      <c r="D72" s="6"/>
      <c r="E72" s="6"/>
      <c r="F72" s="35" t="s">
        <v>2</v>
      </c>
      <c r="G72" s="35" t="s">
        <v>73</v>
      </c>
      <c r="H72" s="36">
        <v>4</v>
      </c>
      <c r="I72" s="97">
        <f t="shared" ref="I72" si="163">U72+AF72+AQ72</f>
        <v>0.87878787878787878</v>
      </c>
      <c r="J72" s="97">
        <f>V72+AG72+AR72</f>
        <v>0.87878787878787878</v>
      </c>
      <c r="K72" s="38">
        <v>33</v>
      </c>
      <c r="L72" s="37"/>
      <c r="M72" s="37"/>
      <c r="N72" s="37">
        <v>2</v>
      </c>
      <c r="O72" s="37">
        <v>21</v>
      </c>
      <c r="P72" s="37">
        <v>0</v>
      </c>
      <c r="Q72" s="37">
        <v>6</v>
      </c>
      <c r="R72" s="37">
        <v>0</v>
      </c>
      <c r="S72" s="37">
        <v>0</v>
      </c>
      <c r="T72" s="37">
        <v>0</v>
      </c>
      <c r="U72" s="117">
        <f t="shared" ref="U72" si="164">(N72+O72+P72+Q72+R72) /K72</f>
        <v>0.87878787878787878</v>
      </c>
      <c r="V72" s="97">
        <f t="shared" ref="V72" si="165">(N72+O72+P72+Q72+R72+S72+T72)/K72</f>
        <v>0.87878787878787878</v>
      </c>
      <c r="W72" s="37"/>
      <c r="X72" s="37"/>
      <c r="Y72" s="37">
        <v>0</v>
      </c>
      <c r="Z72" s="37">
        <v>0</v>
      </c>
      <c r="AA72" s="37">
        <v>0</v>
      </c>
      <c r="AB72" s="37">
        <v>0</v>
      </c>
      <c r="AC72" s="37">
        <v>0</v>
      </c>
      <c r="AD72" s="37">
        <v>0</v>
      </c>
      <c r="AE72" s="37">
        <v>0</v>
      </c>
      <c r="AF72" s="117">
        <f t="shared" ref="AF72" si="166">(Y72+Z72+AA72+AB72+AC72) /K72</f>
        <v>0</v>
      </c>
      <c r="AG72" s="97">
        <f t="shared" ref="AG72" si="167">(Y72+Z72+AA72+AB72+AC72+AD72+AE72)/K72</f>
        <v>0</v>
      </c>
      <c r="AH72" s="37"/>
      <c r="AI72" s="37"/>
      <c r="AJ72" s="37">
        <v>0</v>
      </c>
      <c r="AK72" s="37">
        <v>0</v>
      </c>
      <c r="AL72" s="37">
        <v>0</v>
      </c>
      <c r="AM72" s="37">
        <v>0</v>
      </c>
      <c r="AN72" s="37">
        <v>0</v>
      </c>
      <c r="AO72" s="37">
        <v>0</v>
      </c>
      <c r="AP72" s="37">
        <v>0</v>
      </c>
      <c r="AQ72" s="117">
        <f t="shared" ref="AQ72" si="168">(AJ72+AK72+AL72+AM72+AN72) /K72</f>
        <v>0</v>
      </c>
      <c r="AR72" s="97">
        <f t="shared" ref="AR72" si="169">(AJ72+AK72+AL72+AM72+AN72+AO72+AP72)/K72</f>
        <v>0</v>
      </c>
    </row>
    <row r="73" spans="2:49" x14ac:dyDescent="0.25">
      <c r="B73" s="16"/>
      <c r="C73" s="5"/>
      <c r="D73" s="6"/>
      <c r="E73" s="6"/>
      <c r="F73" s="35" t="s">
        <v>4</v>
      </c>
      <c r="G73" s="35" t="s">
        <v>73</v>
      </c>
      <c r="H73" s="36">
        <v>3</v>
      </c>
      <c r="I73" s="96" t="s">
        <v>28</v>
      </c>
      <c r="J73" s="96" t="s">
        <v>28</v>
      </c>
      <c r="K73" s="39" t="s">
        <v>29</v>
      </c>
      <c r="L73" s="40"/>
      <c r="M73" s="40"/>
      <c r="N73" s="40"/>
      <c r="O73" s="40"/>
      <c r="P73" s="40"/>
      <c r="Q73" s="40"/>
      <c r="R73" s="40"/>
      <c r="S73" s="40"/>
      <c r="T73" s="40"/>
      <c r="U73" s="117"/>
      <c r="V73" s="97"/>
      <c r="W73" s="37"/>
      <c r="X73" s="37"/>
      <c r="Y73" s="37"/>
      <c r="Z73" s="37"/>
      <c r="AA73" s="37"/>
      <c r="AB73" s="37"/>
      <c r="AC73" s="37"/>
      <c r="AD73" s="37"/>
      <c r="AE73" s="37"/>
      <c r="AF73" s="117"/>
      <c r="AG73" s="97"/>
      <c r="AH73" s="37"/>
      <c r="AI73" s="37"/>
      <c r="AJ73" s="37"/>
      <c r="AK73" s="37"/>
      <c r="AL73" s="37"/>
      <c r="AM73" s="37"/>
      <c r="AN73" s="37"/>
      <c r="AO73" s="37"/>
      <c r="AP73" s="37"/>
      <c r="AQ73" s="117"/>
      <c r="AR73" s="97"/>
    </row>
    <row r="74" spans="2:49" x14ac:dyDescent="0.25">
      <c r="B74" s="16"/>
      <c r="C74" s="5"/>
      <c r="D74" s="6"/>
      <c r="E74" s="6"/>
      <c r="F74" s="35" t="s">
        <v>5</v>
      </c>
      <c r="G74" s="35" t="s">
        <v>73</v>
      </c>
      <c r="H74" s="36">
        <v>6</v>
      </c>
      <c r="I74" s="96" t="s">
        <v>28</v>
      </c>
      <c r="J74" s="96" t="s">
        <v>28</v>
      </c>
      <c r="K74" s="39" t="s">
        <v>29</v>
      </c>
      <c r="L74" s="40"/>
      <c r="M74" s="40"/>
      <c r="N74" s="40"/>
      <c r="O74" s="40"/>
      <c r="P74" s="40"/>
      <c r="Q74" s="40"/>
      <c r="R74" s="40"/>
      <c r="S74" s="40"/>
      <c r="T74" s="40"/>
      <c r="U74" s="117"/>
      <c r="V74" s="97"/>
      <c r="W74" s="37"/>
      <c r="X74" s="37"/>
      <c r="Y74" s="37"/>
      <c r="Z74" s="37"/>
      <c r="AA74" s="37"/>
      <c r="AB74" s="37"/>
      <c r="AC74" s="37"/>
      <c r="AD74" s="37"/>
      <c r="AE74" s="37"/>
      <c r="AF74" s="117"/>
      <c r="AG74" s="97"/>
      <c r="AH74" s="37"/>
      <c r="AI74" s="37"/>
      <c r="AJ74" s="37"/>
      <c r="AK74" s="37"/>
      <c r="AL74" s="37"/>
      <c r="AM74" s="37"/>
      <c r="AN74" s="37"/>
      <c r="AO74" s="37"/>
      <c r="AP74" s="37"/>
      <c r="AQ74" s="117"/>
      <c r="AR74" s="97"/>
    </row>
    <row r="75" spans="2:49" s="28" customFormat="1" ht="15.75" thickBot="1" x14ac:dyDescent="0.3">
      <c r="B75" s="27"/>
      <c r="C75" s="8"/>
      <c r="D75" s="8"/>
      <c r="E75" s="8"/>
      <c r="F75" s="44"/>
      <c r="G75" s="44"/>
      <c r="H75" s="42"/>
      <c r="I75" s="98"/>
      <c r="J75" s="98"/>
      <c r="K75" s="43"/>
      <c r="L75" s="44"/>
      <c r="M75" s="44"/>
      <c r="N75" s="44"/>
      <c r="O75" s="44"/>
      <c r="P75" s="44"/>
      <c r="Q75" s="44"/>
      <c r="R75" s="44"/>
      <c r="S75" s="44"/>
      <c r="T75" s="44"/>
      <c r="U75" s="118"/>
      <c r="V75" s="103"/>
      <c r="W75" s="44"/>
      <c r="X75" s="44"/>
      <c r="Y75" s="44"/>
      <c r="Z75" s="44"/>
      <c r="AA75" s="44"/>
      <c r="AB75" s="44"/>
      <c r="AC75" s="44"/>
      <c r="AD75" s="44"/>
      <c r="AE75" s="44"/>
      <c r="AF75" s="118"/>
      <c r="AG75" s="103"/>
      <c r="AH75" s="44"/>
      <c r="AI75" s="44"/>
      <c r="AJ75" s="44"/>
      <c r="AK75" s="44"/>
      <c r="AL75" s="44"/>
      <c r="AM75" s="44"/>
      <c r="AN75" s="44"/>
      <c r="AO75" s="44"/>
      <c r="AP75" s="44"/>
      <c r="AQ75" s="118"/>
      <c r="AR75" s="103"/>
      <c r="AS75" s="26"/>
      <c r="AT75" s="26"/>
      <c r="AU75" s="26"/>
      <c r="AV75" s="26"/>
      <c r="AW75" s="26"/>
    </row>
    <row r="76" spans="2:49" x14ac:dyDescent="0.25">
      <c r="B76" s="16"/>
      <c r="C76" s="5" t="s">
        <v>17</v>
      </c>
      <c r="D76" s="6"/>
      <c r="E76" s="6"/>
      <c r="F76" s="35" t="s">
        <v>1</v>
      </c>
      <c r="G76" s="35" t="s">
        <v>73</v>
      </c>
      <c r="H76" s="36">
        <v>1</v>
      </c>
      <c r="I76" s="97">
        <f t="shared" ref="I76" si="170">U76+AF76+AQ76</f>
        <v>0.481981981981982</v>
      </c>
      <c r="J76" s="97">
        <f t="shared" ref="J76" si="171">V76+AG76+AR76</f>
        <v>0.54054054054054057</v>
      </c>
      <c r="K76" s="38">
        <v>444</v>
      </c>
      <c r="L76" s="37"/>
      <c r="M76" s="37"/>
      <c r="N76" s="37"/>
      <c r="O76" s="37"/>
      <c r="P76" s="37"/>
      <c r="Q76" s="37">
        <v>136</v>
      </c>
      <c r="R76" s="37">
        <v>73</v>
      </c>
      <c r="S76" s="37">
        <v>9</v>
      </c>
      <c r="T76" s="37">
        <v>4</v>
      </c>
      <c r="U76" s="117">
        <f t="shared" ref="U76" si="172">(Q76+R76)/K76</f>
        <v>0.47072072072072074</v>
      </c>
      <c r="V76" s="97">
        <f t="shared" ref="V76" si="173">(Q76+R76+S76+T76)/K76</f>
        <v>0.5</v>
      </c>
      <c r="W76" s="37"/>
      <c r="X76" s="37"/>
      <c r="Y76" s="37"/>
      <c r="Z76" s="37"/>
      <c r="AA76" s="37"/>
      <c r="AB76" s="37">
        <v>1</v>
      </c>
      <c r="AC76" s="37">
        <v>4</v>
      </c>
      <c r="AD76" s="37">
        <v>1</v>
      </c>
      <c r="AE76" s="37">
        <v>3</v>
      </c>
      <c r="AF76" s="117">
        <f t="shared" ref="AF76" si="174">(AB76+AC76)/K76</f>
        <v>1.1261261261261261E-2</v>
      </c>
      <c r="AG76" s="97">
        <f t="shared" ref="AG76" si="175">(AB76+AC76+AD76+AE76)/K76</f>
        <v>2.0270270270270271E-2</v>
      </c>
      <c r="AH76" s="37"/>
      <c r="AI76" s="37"/>
      <c r="AJ76" s="37"/>
      <c r="AK76" s="37"/>
      <c r="AL76" s="37"/>
      <c r="AM76" s="37">
        <v>0</v>
      </c>
      <c r="AN76" s="37">
        <v>0</v>
      </c>
      <c r="AO76" s="37">
        <v>4</v>
      </c>
      <c r="AP76" s="37">
        <v>5</v>
      </c>
      <c r="AQ76" s="117">
        <f t="shared" ref="AQ76" si="176">(AM76+AN76)/K76</f>
        <v>0</v>
      </c>
      <c r="AR76" s="97">
        <f t="shared" ref="AR76" si="177">(AM76+AN76+AO76+AP76)/K76</f>
        <v>2.0270270270270271E-2</v>
      </c>
    </row>
    <row r="77" spans="2:49" x14ac:dyDescent="0.25">
      <c r="B77" s="16"/>
      <c r="C77" s="5"/>
      <c r="D77" s="6"/>
      <c r="E77" s="6"/>
      <c r="F77" s="35" t="s">
        <v>32</v>
      </c>
      <c r="G77" s="35" t="s">
        <v>73</v>
      </c>
      <c r="H77" s="36">
        <v>2</v>
      </c>
      <c r="I77" s="97">
        <f t="shared" ref="I77" si="178">U77+AF77+AQ77</f>
        <v>0.521505376344086</v>
      </c>
      <c r="J77" s="97">
        <f t="shared" ref="J77" si="179">V77+AG77+AR77</f>
        <v>0.625</v>
      </c>
      <c r="K77" s="39">
        <v>1488</v>
      </c>
      <c r="L77" s="37"/>
      <c r="M77" s="37"/>
      <c r="N77" s="37"/>
      <c r="O77" s="37"/>
      <c r="P77" s="37">
        <v>13</v>
      </c>
      <c r="Q77" s="37">
        <v>479</v>
      </c>
      <c r="R77" s="37">
        <v>226</v>
      </c>
      <c r="S77" s="37">
        <v>62</v>
      </c>
      <c r="T77" s="37">
        <v>26</v>
      </c>
      <c r="U77" s="117">
        <f t="shared" ref="U77" si="180">(P77+Q77+R77)/K77</f>
        <v>0.48252688172043012</v>
      </c>
      <c r="V77" s="97">
        <f t="shared" ref="V77" si="181">(P77+Q77+R77+S77+T77)/K77</f>
        <v>0.54166666666666663</v>
      </c>
      <c r="W77" s="37"/>
      <c r="X77" s="37"/>
      <c r="Y77" s="37"/>
      <c r="Z77" s="37"/>
      <c r="AA77" s="37">
        <v>1</v>
      </c>
      <c r="AB77" s="37">
        <v>1</v>
      </c>
      <c r="AC77" s="37">
        <v>6</v>
      </c>
      <c r="AD77" s="37">
        <v>7</v>
      </c>
      <c r="AE77" s="37">
        <v>2</v>
      </c>
      <c r="AF77" s="117">
        <f t="shared" ref="AF77" si="182">(AA77+AB77+AC77)/K77</f>
        <v>5.3763440860215058E-3</v>
      </c>
      <c r="AG77" s="97">
        <f t="shared" ref="AG77" si="183">(AA77+AB77+AC77+AD77+AE77)/K77</f>
        <v>1.1424731182795699E-2</v>
      </c>
      <c r="AH77" s="37"/>
      <c r="AI77" s="37"/>
      <c r="AJ77" s="37"/>
      <c r="AK77" s="37"/>
      <c r="AL77" s="37">
        <v>4</v>
      </c>
      <c r="AM77" s="37">
        <v>21</v>
      </c>
      <c r="AN77" s="37">
        <v>25</v>
      </c>
      <c r="AO77" s="37">
        <v>11</v>
      </c>
      <c r="AP77" s="37">
        <v>46</v>
      </c>
      <c r="AQ77" s="117">
        <f t="shared" ref="AQ77" si="184">(AL77+AM77+AN77)/K77</f>
        <v>3.3602150537634407E-2</v>
      </c>
      <c r="AR77" s="97">
        <f t="shared" ref="AR77" si="185">(AL77+AM77+AN77+AO77+AP77)/K77</f>
        <v>7.190860215053764E-2</v>
      </c>
    </row>
    <row r="78" spans="2:49" x14ac:dyDescent="0.25">
      <c r="B78" s="16"/>
      <c r="C78" s="5"/>
      <c r="D78" s="6"/>
      <c r="E78" s="6"/>
      <c r="F78" s="35" t="s">
        <v>2</v>
      </c>
      <c r="G78" s="35" t="s">
        <v>73</v>
      </c>
      <c r="H78" s="36">
        <v>4</v>
      </c>
      <c r="I78" s="97">
        <f t="shared" ref="I78" si="186">U78+AF78+AQ78</f>
        <v>0.75862068965517238</v>
      </c>
      <c r="J78" s="97">
        <f>V78+AG78+AR78</f>
        <v>0.75862068965517238</v>
      </c>
      <c r="K78" s="38">
        <v>58</v>
      </c>
      <c r="L78" s="37"/>
      <c r="M78" s="37"/>
      <c r="N78" s="37">
        <v>0</v>
      </c>
      <c r="O78" s="37">
        <v>24</v>
      </c>
      <c r="P78" s="37">
        <v>11</v>
      </c>
      <c r="Q78" s="37">
        <v>1</v>
      </c>
      <c r="R78" s="37">
        <v>3</v>
      </c>
      <c r="S78" s="37">
        <v>0</v>
      </c>
      <c r="T78" s="37">
        <v>0</v>
      </c>
      <c r="U78" s="117">
        <f t="shared" ref="U78" si="187">(N78+O78+P78+Q78+R78) /K78</f>
        <v>0.67241379310344829</v>
      </c>
      <c r="V78" s="97">
        <f t="shared" ref="V78" si="188">(N78+O78+P78+Q78+R78+S78+T78)/K78</f>
        <v>0.67241379310344829</v>
      </c>
      <c r="W78" s="37"/>
      <c r="X78" s="37"/>
      <c r="Y78" s="37">
        <v>0</v>
      </c>
      <c r="Z78" s="37">
        <v>0</v>
      </c>
      <c r="AA78" s="37">
        <v>0</v>
      </c>
      <c r="AB78" s="37">
        <v>0</v>
      </c>
      <c r="AC78" s="37">
        <v>0</v>
      </c>
      <c r="AD78" s="37">
        <v>0</v>
      </c>
      <c r="AE78" s="37">
        <v>0</v>
      </c>
      <c r="AF78" s="117">
        <f t="shared" ref="AF78" si="189">(Y78+Z78+AA78+AB78+AC78) /K78</f>
        <v>0</v>
      </c>
      <c r="AG78" s="97">
        <f t="shared" ref="AG78" si="190">(Y78+Z78+AA78+AB78+AC78+AD78+AE78)/K78</f>
        <v>0</v>
      </c>
      <c r="AH78" s="37"/>
      <c r="AI78" s="37"/>
      <c r="AJ78" s="37">
        <v>1</v>
      </c>
      <c r="AK78" s="37">
        <v>1</v>
      </c>
      <c r="AL78" s="37">
        <v>2</v>
      </c>
      <c r="AM78" s="37">
        <v>1</v>
      </c>
      <c r="AN78" s="37">
        <v>0</v>
      </c>
      <c r="AO78" s="37">
        <v>0</v>
      </c>
      <c r="AP78" s="37">
        <v>0</v>
      </c>
      <c r="AQ78" s="117">
        <f t="shared" ref="AQ78" si="191">(AJ78+AK78+AL78+AM78+AN78) /K78</f>
        <v>8.6206896551724144E-2</v>
      </c>
      <c r="AR78" s="97">
        <f t="shared" ref="AR78" si="192">(AJ78+AK78+AL78+AM78+AN78+AO78+AP78)/K78</f>
        <v>8.6206896551724144E-2</v>
      </c>
    </row>
    <row r="79" spans="2:49" x14ac:dyDescent="0.25">
      <c r="B79" s="16"/>
      <c r="C79" s="5"/>
      <c r="D79" s="6"/>
      <c r="E79" s="6"/>
      <c r="F79" s="35" t="s">
        <v>4</v>
      </c>
      <c r="G79" s="35" t="s">
        <v>73</v>
      </c>
      <c r="H79" s="36">
        <v>3</v>
      </c>
      <c r="I79" s="96" t="s">
        <v>28</v>
      </c>
      <c r="J79" s="96" t="s">
        <v>28</v>
      </c>
      <c r="K79" s="39" t="s">
        <v>29</v>
      </c>
      <c r="L79" s="40"/>
      <c r="M79" s="40"/>
      <c r="N79" s="40"/>
      <c r="O79" s="40"/>
      <c r="P79" s="40"/>
      <c r="Q79" s="40"/>
      <c r="R79" s="40"/>
      <c r="S79" s="40"/>
      <c r="T79" s="40"/>
      <c r="U79" s="117"/>
      <c r="V79" s="97"/>
      <c r="W79" s="37"/>
      <c r="X79" s="37"/>
      <c r="Y79" s="37"/>
      <c r="Z79" s="37"/>
      <c r="AA79" s="37"/>
      <c r="AB79" s="37"/>
      <c r="AC79" s="37"/>
      <c r="AD79" s="37"/>
      <c r="AE79" s="37"/>
      <c r="AF79" s="117"/>
      <c r="AG79" s="97"/>
      <c r="AH79" s="37"/>
      <c r="AI79" s="37"/>
      <c r="AJ79" s="37"/>
      <c r="AK79" s="37"/>
      <c r="AL79" s="37"/>
      <c r="AM79" s="37"/>
      <c r="AN79" s="37"/>
      <c r="AO79" s="37"/>
      <c r="AP79" s="37"/>
      <c r="AQ79" s="117"/>
      <c r="AR79" s="97"/>
    </row>
    <row r="80" spans="2:49" x14ac:dyDescent="0.25">
      <c r="B80" s="16"/>
      <c r="C80" s="5"/>
      <c r="D80" s="6"/>
      <c r="E80" s="6"/>
      <c r="F80" s="35" t="s">
        <v>5</v>
      </c>
      <c r="G80" s="35" t="s">
        <v>73</v>
      </c>
      <c r="H80" s="36">
        <v>6</v>
      </c>
      <c r="I80" s="96" t="s">
        <v>28</v>
      </c>
      <c r="J80" s="96" t="s">
        <v>28</v>
      </c>
      <c r="K80" s="39" t="s">
        <v>29</v>
      </c>
      <c r="L80" s="40"/>
      <c r="M80" s="40"/>
      <c r="N80" s="40"/>
      <c r="O80" s="40"/>
      <c r="P80" s="40"/>
      <c r="Q80" s="40"/>
      <c r="R80" s="40"/>
      <c r="S80" s="40"/>
      <c r="T80" s="40"/>
      <c r="U80" s="117"/>
      <c r="V80" s="97"/>
      <c r="W80" s="37"/>
      <c r="X80" s="37"/>
      <c r="Y80" s="37"/>
      <c r="Z80" s="37"/>
      <c r="AA80" s="37"/>
      <c r="AB80" s="37"/>
      <c r="AC80" s="37"/>
      <c r="AD80" s="37"/>
      <c r="AE80" s="37"/>
      <c r="AF80" s="117"/>
      <c r="AG80" s="97"/>
      <c r="AH80" s="37"/>
      <c r="AI80" s="37"/>
      <c r="AJ80" s="37"/>
      <c r="AK80" s="37"/>
      <c r="AL80" s="37"/>
      <c r="AM80" s="37"/>
      <c r="AN80" s="37"/>
      <c r="AO80" s="37"/>
      <c r="AP80" s="37"/>
      <c r="AQ80" s="117"/>
      <c r="AR80" s="97"/>
    </row>
    <row r="81" spans="2:49" s="28" customFormat="1" ht="15.75" thickBot="1" x14ac:dyDescent="0.3">
      <c r="B81" s="27"/>
      <c r="C81" s="8"/>
      <c r="D81" s="8"/>
      <c r="E81" s="8"/>
      <c r="F81" s="44"/>
      <c r="G81" s="44"/>
      <c r="H81" s="42"/>
      <c r="I81" s="98"/>
      <c r="J81" s="98"/>
      <c r="K81" s="43"/>
      <c r="L81" s="44"/>
      <c r="M81" s="44"/>
      <c r="N81" s="44"/>
      <c r="O81" s="44"/>
      <c r="P81" s="44"/>
      <c r="Q81" s="44"/>
      <c r="R81" s="44"/>
      <c r="S81" s="44"/>
      <c r="T81" s="44"/>
      <c r="U81" s="118"/>
      <c r="V81" s="103"/>
      <c r="W81" s="44"/>
      <c r="X81" s="44"/>
      <c r="Y81" s="44"/>
      <c r="Z81" s="44"/>
      <c r="AA81" s="44"/>
      <c r="AB81" s="44"/>
      <c r="AC81" s="44"/>
      <c r="AD81" s="44"/>
      <c r="AE81" s="44"/>
      <c r="AF81" s="118"/>
      <c r="AG81" s="103"/>
      <c r="AH81" s="44"/>
      <c r="AI81" s="44"/>
      <c r="AJ81" s="44"/>
      <c r="AK81" s="44"/>
      <c r="AL81" s="44"/>
      <c r="AM81" s="44"/>
      <c r="AN81" s="44"/>
      <c r="AO81" s="44"/>
      <c r="AP81" s="44"/>
      <c r="AQ81" s="118"/>
      <c r="AR81" s="103"/>
      <c r="AS81" s="26"/>
      <c r="AT81" s="26"/>
      <c r="AU81" s="26"/>
      <c r="AV81" s="26"/>
      <c r="AW81" s="26"/>
    </row>
    <row r="82" spans="2:49" x14ac:dyDescent="0.25">
      <c r="B82" s="16"/>
      <c r="C82" s="5" t="s">
        <v>18</v>
      </c>
      <c r="D82" s="6"/>
      <c r="E82" s="6"/>
      <c r="F82" s="35" t="s">
        <v>1</v>
      </c>
      <c r="G82" s="35" t="s">
        <v>73</v>
      </c>
      <c r="H82" s="36">
        <v>1</v>
      </c>
      <c r="I82" s="97">
        <f t="shared" ref="I82" si="193">U82+AF82+AQ82</f>
        <v>0.51249999999999996</v>
      </c>
      <c r="J82" s="97">
        <f t="shared" ref="J82" si="194">V82+AG82+AR82</f>
        <v>0.54999999999999993</v>
      </c>
      <c r="K82" s="38">
        <v>160</v>
      </c>
      <c r="L82" s="37"/>
      <c r="M82" s="37"/>
      <c r="N82" s="37"/>
      <c r="O82" s="37"/>
      <c r="P82" s="37"/>
      <c r="Q82" s="37">
        <v>61</v>
      </c>
      <c r="R82" s="37">
        <v>17</v>
      </c>
      <c r="S82" s="37">
        <v>2</v>
      </c>
      <c r="T82" s="37">
        <v>1</v>
      </c>
      <c r="U82" s="117">
        <f t="shared" ref="U82" si="195">(Q82+R82)/K82</f>
        <v>0.48749999999999999</v>
      </c>
      <c r="V82" s="97">
        <f t="shared" ref="V82" si="196">(Q82+R82+S82+T82)/K82</f>
        <v>0.50624999999999998</v>
      </c>
      <c r="W82" s="37"/>
      <c r="X82" s="37"/>
      <c r="Y82" s="37"/>
      <c r="Z82" s="37"/>
      <c r="AA82" s="37"/>
      <c r="AB82" s="37">
        <v>0</v>
      </c>
      <c r="AC82" s="37">
        <v>0</v>
      </c>
      <c r="AD82" s="37">
        <v>0</v>
      </c>
      <c r="AE82" s="37">
        <v>0</v>
      </c>
      <c r="AF82" s="117">
        <f t="shared" ref="AF82" si="197">(AB82+AC82)/K82</f>
        <v>0</v>
      </c>
      <c r="AG82" s="97">
        <f t="shared" ref="AG82" si="198">(AB82+AC82+AD82+AE82)/K82</f>
        <v>0</v>
      </c>
      <c r="AH82" s="37"/>
      <c r="AI82" s="37"/>
      <c r="AJ82" s="37"/>
      <c r="AK82" s="37"/>
      <c r="AL82" s="37"/>
      <c r="AM82" s="37">
        <v>0</v>
      </c>
      <c r="AN82" s="37">
        <v>4</v>
      </c>
      <c r="AO82" s="37">
        <v>3</v>
      </c>
      <c r="AP82" s="37">
        <v>0</v>
      </c>
      <c r="AQ82" s="117">
        <f t="shared" ref="AQ82" si="199">(AM82+AN82)/K82</f>
        <v>2.5000000000000001E-2</v>
      </c>
      <c r="AR82" s="97">
        <f t="shared" ref="AR82" si="200">(AM82+AN82+AO82+AP82)/K82</f>
        <v>4.3749999999999997E-2</v>
      </c>
    </row>
    <row r="83" spans="2:49" x14ac:dyDescent="0.25">
      <c r="B83" s="16"/>
      <c r="C83" s="5"/>
      <c r="D83" s="6"/>
      <c r="E83" s="6"/>
      <c r="F83" s="35" t="s">
        <v>32</v>
      </c>
      <c r="G83" s="35" t="s">
        <v>73</v>
      </c>
      <c r="H83" s="36">
        <v>2</v>
      </c>
      <c r="I83" s="97">
        <f t="shared" ref="I83" si="201">U83+AF83+AQ83</f>
        <v>0.61249999999999993</v>
      </c>
      <c r="J83" s="97">
        <f t="shared" ref="J83" si="202">V83+AG83+AR83</f>
        <v>0.69000000000000006</v>
      </c>
      <c r="K83" s="38">
        <v>400</v>
      </c>
      <c r="L83" s="37"/>
      <c r="M83" s="37"/>
      <c r="N83" s="37"/>
      <c r="O83" s="37"/>
      <c r="P83" s="37">
        <v>27</v>
      </c>
      <c r="Q83" s="37">
        <v>145</v>
      </c>
      <c r="R83" s="37">
        <v>56</v>
      </c>
      <c r="S83" s="37">
        <v>11</v>
      </c>
      <c r="T83" s="37">
        <v>8</v>
      </c>
      <c r="U83" s="117">
        <f t="shared" ref="U83" si="203">(P83+Q83+R83)/K83</f>
        <v>0.56999999999999995</v>
      </c>
      <c r="V83" s="97">
        <f t="shared" ref="V83" si="204">(P83+Q83+R83+S83+T83)/K83</f>
        <v>0.61750000000000005</v>
      </c>
      <c r="W83" s="37"/>
      <c r="X83" s="37"/>
      <c r="Y83" s="37"/>
      <c r="Z83" s="37"/>
      <c r="AA83" s="37">
        <v>0</v>
      </c>
      <c r="AB83" s="37">
        <v>2</v>
      </c>
      <c r="AC83" s="37">
        <v>6</v>
      </c>
      <c r="AD83" s="37">
        <v>7</v>
      </c>
      <c r="AE83" s="37">
        <v>3</v>
      </c>
      <c r="AF83" s="117">
        <f t="shared" ref="AF83" si="205">(AA83+AB83+AC83)/K83</f>
        <v>0.02</v>
      </c>
      <c r="AG83" s="97">
        <f t="shared" ref="AG83" si="206">(AA83+AB83+AC83+AD83+AE83)/K83</f>
        <v>4.4999999999999998E-2</v>
      </c>
      <c r="AH83" s="37"/>
      <c r="AI83" s="37"/>
      <c r="AJ83" s="37"/>
      <c r="AK83" s="37"/>
      <c r="AL83" s="37">
        <v>4</v>
      </c>
      <c r="AM83" s="37">
        <v>1</v>
      </c>
      <c r="AN83" s="37">
        <v>4</v>
      </c>
      <c r="AO83" s="37">
        <v>2</v>
      </c>
      <c r="AP83" s="37">
        <v>0</v>
      </c>
      <c r="AQ83" s="117">
        <f t="shared" ref="AQ83" si="207">(AL83+AM83+AN83)/K83</f>
        <v>2.2499999999999999E-2</v>
      </c>
      <c r="AR83" s="97">
        <f t="shared" ref="AR83" si="208">(AL83+AM83+AN83+AO83+AP83)/K83</f>
        <v>2.75E-2</v>
      </c>
    </row>
    <row r="84" spans="2:49" x14ac:dyDescent="0.25">
      <c r="B84" s="16"/>
      <c r="C84" s="5"/>
      <c r="D84" s="6"/>
      <c r="E84" s="6"/>
      <c r="F84" s="35" t="s">
        <v>2</v>
      </c>
      <c r="G84" s="35" t="s">
        <v>73</v>
      </c>
      <c r="H84" s="36">
        <v>4</v>
      </c>
      <c r="I84" s="97">
        <f t="shared" ref="I84" si="209">U84+AF84+AQ84</f>
        <v>0.42696629213483145</v>
      </c>
      <c r="J84" s="97">
        <f>V84+AG84+AR84</f>
        <v>0.5056179775280899</v>
      </c>
      <c r="K84" s="38">
        <v>89</v>
      </c>
      <c r="L84" s="37"/>
      <c r="M84" s="37"/>
      <c r="N84" s="37">
        <v>0</v>
      </c>
      <c r="O84" s="37">
        <v>0</v>
      </c>
      <c r="P84" s="37">
        <v>2</v>
      </c>
      <c r="Q84" s="37">
        <v>16</v>
      </c>
      <c r="R84" s="37">
        <v>4</v>
      </c>
      <c r="S84" s="37">
        <v>4</v>
      </c>
      <c r="T84" s="37">
        <v>1</v>
      </c>
      <c r="U84" s="117">
        <f t="shared" ref="U84" si="210">(N84+O84+P84+Q84+R84) /K84</f>
        <v>0.24719101123595505</v>
      </c>
      <c r="V84" s="97">
        <f t="shared" ref="V84" si="211">(N84+O84+P84+Q84+R84+S84+T84)/K84</f>
        <v>0.30337078651685395</v>
      </c>
      <c r="W84" s="37"/>
      <c r="X84" s="37"/>
      <c r="Y84" s="37">
        <v>0</v>
      </c>
      <c r="Z84" s="37">
        <v>0</v>
      </c>
      <c r="AA84" s="37">
        <v>0</v>
      </c>
      <c r="AB84" s="37">
        <v>0</v>
      </c>
      <c r="AC84" s="37">
        <v>0</v>
      </c>
      <c r="AD84" s="37">
        <v>0</v>
      </c>
      <c r="AE84" s="37">
        <v>0</v>
      </c>
      <c r="AF84" s="117">
        <f t="shared" ref="AF84" si="212">(Y84+Z84+AA84+AB84+AC84) /K84</f>
        <v>0</v>
      </c>
      <c r="AG84" s="97">
        <f t="shared" ref="AG84" si="213">(Y84+Z84+AA84+AB84+AC84+AD84+AE84)/K84</f>
        <v>0</v>
      </c>
      <c r="AH84" s="37"/>
      <c r="AI84" s="37"/>
      <c r="AJ84" s="37">
        <v>0</v>
      </c>
      <c r="AK84" s="37">
        <v>2</v>
      </c>
      <c r="AL84" s="37">
        <v>10</v>
      </c>
      <c r="AM84" s="37">
        <v>2</v>
      </c>
      <c r="AN84" s="37">
        <v>2</v>
      </c>
      <c r="AO84" s="37">
        <v>2</v>
      </c>
      <c r="AP84" s="37">
        <v>0</v>
      </c>
      <c r="AQ84" s="117">
        <f t="shared" ref="AQ84" si="214">(AJ84+AK84+AL84+AM84+AN84) /K84</f>
        <v>0.1797752808988764</v>
      </c>
      <c r="AR84" s="97">
        <f t="shared" ref="AR84" si="215">(AJ84+AK84+AL84+AM84+AN84+AO84+AP84)/K84</f>
        <v>0.20224719101123595</v>
      </c>
    </row>
    <row r="85" spans="2:49" x14ac:dyDescent="0.25">
      <c r="B85" s="16"/>
      <c r="C85" s="5"/>
      <c r="D85" s="6"/>
      <c r="E85" s="6"/>
      <c r="F85" s="35" t="s">
        <v>4</v>
      </c>
      <c r="G85" s="35" t="s">
        <v>73</v>
      </c>
      <c r="H85" s="36">
        <v>3</v>
      </c>
      <c r="I85" s="96" t="s">
        <v>28</v>
      </c>
      <c r="J85" s="96" t="s">
        <v>28</v>
      </c>
      <c r="K85" s="39" t="s">
        <v>29</v>
      </c>
      <c r="L85" s="40"/>
      <c r="M85" s="40"/>
      <c r="N85" s="40"/>
      <c r="O85" s="40"/>
      <c r="P85" s="40"/>
      <c r="Q85" s="40"/>
      <c r="R85" s="40"/>
      <c r="S85" s="40"/>
      <c r="T85" s="40"/>
      <c r="U85" s="117"/>
      <c r="V85" s="97"/>
      <c r="W85" s="37"/>
      <c r="X85" s="37"/>
      <c r="Y85" s="37"/>
      <c r="Z85" s="37"/>
      <c r="AA85" s="37"/>
      <c r="AB85" s="37"/>
      <c r="AC85" s="37"/>
      <c r="AD85" s="37"/>
      <c r="AE85" s="37"/>
      <c r="AF85" s="117"/>
      <c r="AG85" s="97"/>
      <c r="AH85" s="37"/>
      <c r="AI85" s="37"/>
      <c r="AJ85" s="37"/>
      <c r="AK85" s="37"/>
      <c r="AL85" s="37"/>
      <c r="AM85" s="37"/>
      <c r="AN85" s="37"/>
      <c r="AO85" s="37"/>
      <c r="AP85" s="37"/>
      <c r="AQ85" s="117"/>
      <c r="AR85" s="97"/>
    </row>
    <row r="86" spans="2:49" x14ac:dyDescent="0.25">
      <c r="B86" s="16"/>
      <c r="C86" s="5"/>
      <c r="D86" s="6"/>
      <c r="E86" s="6"/>
      <c r="F86" s="35" t="s">
        <v>5</v>
      </c>
      <c r="G86" s="35" t="s">
        <v>73</v>
      </c>
      <c r="H86" s="36">
        <v>6</v>
      </c>
      <c r="I86" s="96" t="s">
        <v>28</v>
      </c>
      <c r="J86" s="96" t="s">
        <v>28</v>
      </c>
      <c r="K86" s="39" t="s">
        <v>29</v>
      </c>
      <c r="L86" s="40"/>
      <c r="M86" s="40"/>
      <c r="N86" s="40"/>
      <c r="O86" s="40"/>
      <c r="P86" s="40"/>
      <c r="Q86" s="40"/>
      <c r="R86" s="40"/>
      <c r="S86" s="40"/>
      <c r="T86" s="40"/>
      <c r="U86" s="117"/>
      <c r="V86" s="97"/>
      <c r="W86" s="37"/>
      <c r="X86" s="37"/>
      <c r="Y86" s="37"/>
      <c r="Z86" s="37"/>
      <c r="AA86" s="37"/>
      <c r="AB86" s="37"/>
      <c r="AC86" s="37"/>
      <c r="AD86" s="37"/>
      <c r="AE86" s="37"/>
      <c r="AF86" s="117"/>
      <c r="AG86" s="97"/>
      <c r="AH86" s="37"/>
      <c r="AI86" s="37"/>
      <c r="AJ86" s="37"/>
      <c r="AK86" s="37"/>
      <c r="AL86" s="37"/>
      <c r="AM86" s="37"/>
      <c r="AN86" s="37"/>
      <c r="AO86" s="37"/>
      <c r="AP86" s="37"/>
      <c r="AQ86" s="117"/>
      <c r="AR86" s="97"/>
    </row>
    <row r="87" spans="2:49" s="28" customFormat="1" ht="15.75" thickBot="1" x14ac:dyDescent="0.3">
      <c r="B87" s="27"/>
      <c r="C87" s="8"/>
      <c r="D87" s="8"/>
      <c r="E87" s="8"/>
      <c r="F87" s="44"/>
      <c r="G87" s="44"/>
      <c r="H87" s="42"/>
      <c r="I87" s="98"/>
      <c r="J87" s="98"/>
      <c r="K87" s="43"/>
      <c r="L87" s="44"/>
      <c r="M87" s="44"/>
      <c r="N87" s="44"/>
      <c r="O87" s="44"/>
      <c r="P87" s="44"/>
      <c r="Q87" s="44"/>
      <c r="R87" s="44"/>
      <c r="S87" s="44"/>
      <c r="T87" s="44"/>
      <c r="U87" s="118"/>
      <c r="V87" s="103"/>
      <c r="W87" s="44"/>
      <c r="X87" s="44"/>
      <c r="Y87" s="44"/>
      <c r="Z87" s="44"/>
      <c r="AA87" s="44"/>
      <c r="AB87" s="44"/>
      <c r="AC87" s="44"/>
      <c r="AD87" s="44"/>
      <c r="AE87" s="44"/>
      <c r="AF87" s="118"/>
      <c r="AG87" s="103"/>
      <c r="AH87" s="44"/>
      <c r="AI87" s="44"/>
      <c r="AJ87" s="44"/>
      <c r="AK87" s="44"/>
      <c r="AL87" s="44"/>
      <c r="AM87" s="44"/>
      <c r="AN87" s="44"/>
      <c r="AO87" s="44"/>
      <c r="AP87" s="44"/>
      <c r="AQ87" s="118"/>
      <c r="AR87" s="103"/>
      <c r="AS87" s="26"/>
      <c r="AT87" s="26"/>
      <c r="AU87" s="26"/>
      <c r="AV87" s="26"/>
      <c r="AW87" s="26"/>
    </row>
    <row r="88" spans="2:49" x14ac:dyDescent="0.25">
      <c r="B88" s="16"/>
      <c r="C88" s="5" t="s">
        <v>19</v>
      </c>
      <c r="D88" s="6"/>
      <c r="E88" s="6"/>
      <c r="F88" s="35" t="s">
        <v>1</v>
      </c>
      <c r="G88" s="35" t="s">
        <v>73</v>
      </c>
      <c r="H88" s="36">
        <v>1</v>
      </c>
      <c r="I88" s="97">
        <f t="shared" ref="I88" si="216">U88+AF88+AQ88</f>
        <v>0.61842105263157887</v>
      </c>
      <c r="J88" s="97">
        <f t="shared" ref="J88" si="217">V88+AG88+AR88</f>
        <v>0.73684210526315796</v>
      </c>
      <c r="K88" s="38">
        <v>76</v>
      </c>
      <c r="L88" s="37"/>
      <c r="M88" s="37"/>
      <c r="N88" s="37"/>
      <c r="O88" s="37"/>
      <c r="P88" s="37"/>
      <c r="Q88" s="37">
        <v>26</v>
      </c>
      <c r="R88" s="37">
        <v>19</v>
      </c>
      <c r="S88" s="37">
        <v>4</v>
      </c>
      <c r="T88" s="37">
        <v>1</v>
      </c>
      <c r="U88" s="117">
        <f t="shared" ref="U88" si="218">(Q88+R88)/K88</f>
        <v>0.59210526315789469</v>
      </c>
      <c r="V88" s="97">
        <f t="shared" ref="V88" si="219">(Q88+R88+S88+T88)/K88</f>
        <v>0.65789473684210531</v>
      </c>
      <c r="W88" s="37"/>
      <c r="X88" s="37"/>
      <c r="Y88" s="37"/>
      <c r="Z88" s="37"/>
      <c r="AA88" s="37"/>
      <c r="AB88" s="37">
        <v>0</v>
      </c>
      <c r="AC88" s="37">
        <v>0</v>
      </c>
      <c r="AD88" s="37">
        <v>0</v>
      </c>
      <c r="AE88" s="37">
        <v>0</v>
      </c>
      <c r="AF88" s="117">
        <f t="shared" ref="AF88" si="220">(AB88+AC88)/K88</f>
        <v>0</v>
      </c>
      <c r="AG88" s="97">
        <f t="shared" ref="AG88" si="221">(AB88+AC88+AD88+AE88)/K88</f>
        <v>0</v>
      </c>
      <c r="AH88" s="37"/>
      <c r="AI88" s="37"/>
      <c r="AJ88" s="37"/>
      <c r="AK88" s="37"/>
      <c r="AL88" s="37"/>
      <c r="AM88" s="37">
        <v>0</v>
      </c>
      <c r="AN88" s="37">
        <v>2</v>
      </c>
      <c r="AO88" s="37">
        <v>3</v>
      </c>
      <c r="AP88" s="37">
        <v>1</v>
      </c>
      <c r="AQ88" s="117">
        <f t="shared" ref="AQ88" si="222">(AM88+AN88)/K88</f>
        <v>2.6315789473684209E-2</v>
      </c>
      <c r="AR88" s="97">
        <f t="shared" ref="AR88" si="223">(AM88+AN88+AO88+AP88)/K88</f>
        <v>7.8947368421052627E-2</v>
      </c>
    </row>
    <row r="89" spans="2:49" x14ac:dyDescent="0.25">
      <c r="B89" s="16"/>
      <c r="C89" s="5"/>
      <c r="D89" s="6"/>
      <c r="E89" s="6"/>
      <c r="F89" s="35" t="s">
        <v>32</v>
      </c>
      <c r="G89" s="35" t="s">
        <v>73</v>
      </c>
      <c r="H89" s="36">
        <v>2</v>
      </c>
      <c r="I89" s="97">
        <f t="shared" ref="I89" si="224">U89+AF89+AQ89</f>
        <v>0.651685393258427</v>
      </c>
      <c r="J89" s="97">
        <f t="shared" ref="J89" si="225">V89+AG89+AR89</f>
        <v>0.76029962546816476</v>
      </c>
      <c r="K89" s="38">
        <v>267</v>
      </c>
      <c r="L89" s="37"/>
      <c r="M89" s="37"/>
      <c r="N89" s="37"/>
      <c r="O89" s="37"/>
      <c r="P89" s="37">
        <v>2</v>
      </c>
      <c r="Q89" s="37">
        <v>125</v>
      </c>
      <c r="R89" s="37">
        <v>43</v>
      </c>
      <c r="S89" s="37">
        <v>15</v>
      </c>
      <c r="T89" s="37">
        <v>5</v>
      </c>
      <c r="U89" s="117">
        <f t="shared" ref="U89" si="226">(P89+Q89+R89)/K89</f>
        <v>0.63670411985018727</v>
      </c>
      <c r="V89" s="97">
        <f t="shared" ref="V89" si="227">(P89+Q89+R89+S89+T89)/K89</f>
        <v>0.71161048689138573</v>
      </c>
      <c r="W89" s="37"/>
      <c r="X89" s="37"/>
      <c r="Y89" s="37"/>
      <c r="Z89" s="37"/>
      <c r="AA89" s="37">
        <v>0</v>
      </c>
      <c r="AB89" s="37">
        <v>0</v>
      </c>
      <c r="AC89" s="37">
        <v>1</v>
      </c>
      <c r="AD89" s="37">
        <v>0</v>
      </c>
      <c r="AE89" s="37">
        <v>1</v>
      </c>
      <c r="AF89" s="117">
        <f t="shared" ref="AF89" si="228">(AA89+AB89+AC89)/K89</f>
        <v>3.7453183520599251E-3</v>
      </c>
      <c r="AG89" s="97">
        <f t="shared" ref="AG89" si="229">(AA89+AB89+AC89+AD89+AE89)/K89</f>
        <v>7.4906367041198503E-3</v>
      </c>
      <c r="AH89" s="37"/>
      <c r="AI89" s="37"/>
      <c r="AJ89" s="37"/>
      <c r="AK89" s="37"/>
      <c r="AL89" s="37">
        <v>0</v>
      </c>
      <c r="AM89" s="37">
        <v>3</v>
      </c>
      <c r="AN89" s="37">
        <v>0</v>
      </c>
      <c r="AO89" s="37">
        <v>4</v>
      </c>
      <c r="AP89" s="37">
        <v>4</v>
      </c>
      <c r="AQ89" s="117">
        <f t="shared" ref="AQ89" si="230">(AL89+AM89+AN89)/K89</f>
        <v>1.1235955056179775E-2</v>
      </c>
      <c r="AR89" s="97">
        <f t="shared" ref="AR89" si="231">(AL89+AM89+AN89+AO89+AP89)/K89</f>
        <v>4.1198501872659173E-2</v>
      </c>
    </row>
    <row r="90" spans="2:49" x14ac:dyDescent="0.25">
      <c r="B90" s="16"/>
      <c r="C90" s="5"/>
      <c r="D90" s="6"/>
      <c r="E90" s="6"/>
      <c r="F90" s="35" t="s">
        <v>2</v>
      </c>
      <c r="G90" s="35" t="s">
        <v>73</v>
      </c>
      <c r="H90" s="36">
        <v>4</v>
      </c>
      <c r="I90" s="97">
        <f t="shared" ref="I90" si="232">U90+AF90+AQ90</f>
        <v>0.62106703146374831</v>
      </c>
      <c r="J90" s="97">
        <f>V90+AG90+AR90</f>
        <v>0.77154582763337898</v>
      </c>
      <c r="K90" s="39">
        <v>2193</v>
      </c>
      <c r="L90" s="37"/>
      <c r="M90" s="37"/>
      <c r="N90" s="37">
        <v>21</v>
      </c>
      <c r="O90" s="37">
        <v>53</v>
      </c>
      <c r="P90" s="37">
        <v>123</v>
      </c>
      <c r="Q90" s="37">
        <v>567</v>
      </c>
      <c r="R90" s="37">
        <v>402</v>
      </c>
      <c r="S90" s="37">
        <v>183</v>
      </c>
      <c r="T90" s="37">
        <v>52</v>
      </c>
      <c r="U90" s="117">
        <f t="shared" ref="U90" si="233">(N90+O90+P90+Q90+R90) /K90</f>
        <v>0.53169174646602824</v>
      </c>
      <c r="V90" s="97">
        <f t="shared" ref="V90" si="234">(N90+O90+P90+Q90+R90+S90+T90)/K90</f>
        <v>0.63885088919288646</v>
      </c>
      <c r="W90" s="37"/>
      <c r="X90" s="37"/>
      <c r="Y90" s="37">
        <v>0</v>
      </c>
      <c r="Z90" s="37">
        <v>1</v>
      </c>
      <c r="AA90" s="37">
        <v>2</v>
      </c>
      <c r="AB90" s="37">
        <v>11</v>
      </c>
      <c r="AC90" s="37">
        <v>38</v>
      </c>
      <c r="AD90" s="37">
        <v>33</v>
      </c>
      <c r="AE90" s="37">
        <v>20</v>
      </c>
      <c r="AF90" s="117">
        <f t="shared" ref="AF90" si="235">(Y90+Z90+AA90+AB90+AC90) /K90</f>
        <v>2.3711810305517556E-2</v>
      </c>
      <c r="AG90" s="97">
        <f t="shared" ref="AG90" si="236">(Y90+Z90+AA90+AB90+AC90+AD90+AE90)/K90</f>
        <v>4.7879616963064295E-2</v>
      </c>
      <c r="AH90" s="37"/>
      <c r="AI90" s="37"/>
      <c r="AJ90" s="37">
        <v>2</v>
      </c>
      <c r="AK90" s="37">
        <v>6</v>
      </c>
      <c r="AL90" s="37">
        <v>23</v>
      </c>
      <c r="AM90" s="37">
        <v>65</v>
      </c>
      <c r="AN90" s="37">
        <v>48</v>
      </c>
      <c r="AO90" s="37">
        <v>29</v>
      </c>
      <c r="AP90" s="37">
        <v>13</v>
      </c>
      <c r="AQ90" s="117">
        <f t="shared" ref="AQ90" si="237">(AJ90+AK90+AL90+AM90+AN90) /K90</f>
        <v>6.5663474692202461E-2</v>
      </c>
      <c r="AR90" s="97">
        <f t="shared" ref="AR90" si="238">(AJ90+AK90+AL90+AM90+AN90+AO90+AP90)/K90</f>
        <v>8.4815321477428179E-2</v>
      </c>
    </row>
    <row r="91" spans="2:49" x14ac:dyDescent="0.25">
      <c r="B91" s="16"/>
      <c r="C91" s="5"/>
      <c r="D91" s="6"/>
      <c r="E91" s="6"/>
      <c r="F91" s="35" t="s">
        <v>4</v>
      </c>
      <c r="G91" s="35" t="s">
        <v>73</v>
      </c>
      <c r="H91" s="36">
        <v>3</v>
      </c>
      <c r="I91" s="96" t="s">
        <v>28</v>
      </c>
      <c r="J91" s="96" t="s">
        <v>28</v>
      </c>
      <c r="K91" s="39" t="s">
        <v>29</v>
      </c>
      <c r="L91" s="40"/>
      <c r="M91" s="40"/>
      <c r="N91" s="40"/>
      <c r="O91" s="40"/>
      <c r="P91" s="40"/>
      <c r="Q91" s="40"/>
      <c r="R91" s="40"/>
      <c r="S91" s="40"/>
      <c r="T91" s="40"/>
      <c r="U91" s="117"/>
      <c r="V91" s="97"/>
      <c r="W91" s="37"/>
      <c r="X91" s="37"/>
      <c r="Y91" s="37"/>
      <c r="Z91" s="37"/>
      <c r="AA91" s="37"/>
      <c r="AB91" s="37"/>
      <c r="AC91" s="37"/>
      <c r="AD91" s="37"/>
      <c r="AE91" s="37"/>
      <c r="AF91" s="117"/>
      <c r="AG91" s="97"/>
      <c r="AH91" s="37"/>
      <c r="AI91" s="37"/>
      <c r="AJ91" s="37"/>
      <c r="AK91" s="37"/>
      <c r="AL91" s="37"/>
      <c r="AM91" s="37"/>
      <c r="AN91" s="37"/>
      <c r="AO91" s="37"/>
      <c r="AP91" s="37"/>
      <c r="AQ91" s="117"/>
      <c r="AR91" s="97"/>
    </row>
    <row r="92" spans="2:49" x14ac:dyDescent="0.25">
      <c r="B92" s="16"/>
      <c r="C92" s="5"/>
      <c r="D92" s="6"/>
      <c r="E92" s="6"/>
      <c r="F92" s="35" t="s">
        <v>5</v>
      </c>
      <c r="G92" s="35" t="s">
        <v>73</v>
      </c>
      <c r="H92" s="36">
        <v>6</v>
      </c>
      <c r="I92" s="96" t="s">
        <v>28</v>
      </c>
      <c r="J92" s="96" t="s">
        <v>28</v>
      </c>
      <c r="K92" s="39" t="s">
        <v>29</v>
      </c>
      <c r="L92" s="40"/>
      <c r="M92" s="40"/>
      <c r="N92" s="40"/>
      <c r="O92" s="40"/>
      <c r="P92" s="40"/>
      <c r="Q92" s="40"/>
      <c r="R92" s="40"/>
      <c r="S92" s="40"/>
      <c r="T92" s="40"/>
      <c r="U92" s="117"/>
      <c r="V92" s="97"/>
      <c r="W92" s="37"/>
      <c r="X92" s="37"/>
      <c r="Y92" s="37"/>
      <c r="Z92" s="37"/>
      <c r="AA92" s="37"/>
      <c r="AB92" s="37"/>
      <c r="AC92" s="37"/>
      <c r="AD92" s="37"/>
      <c r="AE92" s="37"/>
      <c r="AF92" s="117"/>
      <c r="AG92" s="97"/>
      <c r="AH92" s="37"/>
      <c r="AI92" s="37"/>
      <c r="AJ92" s="37"/>
      <c r="AK92" s="37"/>
      <c r="AL92" s="37"/>
      <c r="AM92" s="37"/>
      <c r="AN92" s="37"/>
      <c r="AO92" s="37"/>
      <c r="AP92" s="37"/>
      <c r="AQ92" s="117"/>
      <c r="AR92" s="97"/>
    </row>
    <row r="93" spans="2:49" s="28" customFormat="1" ht="15.75" thickBot="1" x14ac:dyDescent="0.3">
      <c r="B93" s="27"/>
      <c r="C93" s="8"/>
      <c r="D93" s="8"/>
      <c r="E93" s="8"/>
      <c r="F93" s="44"/>
      <c r="G93" s="44"/>
      <c r="H93" s="42"/>
      <c r="I93" s="98"/>
      <c r="J93" s="98"/>
      <c r="K93" s="45"/>
      <c r="L93" s="44"/>
      <c r="M93" s="44"/>
      <c r="N93" s="44"/>
      <c r="O93" s="44"/>
      <c r="P93" s="44"/>
      <c r="Q93" s="44"/>
      <c r="R93" s="44"/>
      <c r="S93" s="44"/>
      <c r="T93" s="44"/>
      <c r="U93" s="118"/>
      <c r="V93" s="103"/>
      <c r="W93" s="44"/>
      <c r="X93" s="44"/>
      <c r="Y93" s="44"/>
      <c r="Z93" s="44"/>
      <c r="AA93" s="44"/>
      <c r="AB93" s="44"/>
      <c r="AC93" s="44"/>
      <c r="AD93" s="44"/>
      <c r="AE93" s="44"/>
      <c r="AF93" s="118"/>
      <c r="AG93" s="103"/>
      <c r="AH93" s="44"/>
      <c r="AI93" s="44"/>
      <c r="AJ93" s="44"/>
      <c r="AK93" s="44"/>
      <c r="AL93" s="44"/>
      <c r="AM93" s="44"/>
      <c r="AN93" s="44"/>
      <c r="AO93" s="44"/>
      <c r="AP93" s="44"/>
      <c r="AQ93" s="118"/>
      <c r="AR93" s="103"/>
      <c r="AS93" s="26"/>
      <c r="AT93" s="26"/>
      <c r="AU93" s="26"/>
      <c r="AV93" s="26"/>
      <c r="AW93" s="26"/>
    </row>
    <row r="94" spans="2:49" x14ac:dyDescent="0.25">
      <c r="B94" s="16"/>
      <c r="C94" s="5" t="s">
        <v>20</v>
      </c>
      <c r="D94" s="6"/>
      <c r="E94" s="6"/>
      <c r="F94" s="35" t="s">
        <v>1</v>
      </c>
      <c r="G94" s="35" t="s">
        <v>73</v>
      </c>
      <c r="H94" s="36">
        <v>1</v>
      </c>
      <c r="I94" s="97">
        <f t="shared" ref="I94" si="239">U94+AF94+AQ94</f>
        <v>0.68387096774193545</v>
      </c>
      <c r="J94" s="97">
        <f t="shared" ref="J94" si="240">V94+AG94+AR94</f>
        <v>0.7397849462365591</v>
      </c>
      <c r="K94" s="39">
        <v>930</v>
      </c>
      <c r="L94" s="37"/>
      <c r="M94" s="37"/>
      <c r="N94" s="37"/>
      <c r="O94" s="37"/>
      <c r="P94" s="37"/>
      <c r="Q94" s="37">
        <v>461</v>
      </c>
      <c r="R94" s="37">
        <v>171</v>
      </c>
      <c r="S94" s="37">
        <v>38</v>
      </c>
      <c r="T94" s="37">
        <v>7</v>
      </c>
      <c r="U94" s="117">
        <f t="shared" ref="U94" si="241">(Q94+R94)/K94</f>
        <v>0.67956989247311828</v>
      </c>
      <c r="V94" s="97">
        <f t="shared" ref="V94" si="242">(Q94+R94+S94+T94)/K94</f>
        <v>0.72795698924731178</v>
      </c>
      <c r="W94" s="37"/>
      <c r="X94" s="37"/>
      <c r="Y94" s="37"/>
      <c r="Z94" s="37"/>
      <c r="AA94" s="37"/>
      <c r="AB94" s="37">
        <v>1</v>
      </c>
      <c r="AC94" s="37">
        <v>0</v>
      </c>
      <c r="AD94" s="37">
        <v>0</v>
      </c>
      <c r="AE94" s="37">
        <v>0</v>
      </c>
      <c r="AF94" s="117">
        <f t="shared" ref="AF94" si="243">(AB94+AC94)/K94</f>
        <v>1.0752688172043011E-3</v>
      </c>
      <c r="AG94" s="97">
        <f t="shared" ref="AG94" si="244">(AB94+AC94+AD94+AE94)/K94</f>
        <v>1.0752688172043011E-3</v>
      </c>
      <c r="AH94" s="37"/>
      <c r="AI94" s="37"/>
      <c r="AJ94" s="37"/>
      <c r="AK94" s="37"/>
      <c r="AL94" s="37"/>
      <c r="AM94" s="37">
        <v>1</v>
      </c>
      <c r="AN94" s="37">
        <v>2</v>
      </c>
      <c r="AO94" s="37">
        <v>3</v>
      </c>
      <c r="AP94" s="37">
        <v>4</v>
      </c>
      <c r="AQ94" s="117">
        <f t="shared" ref="AQ94" si="245">(AM94+AN94)/K94</f>
        <v>3.2258064516129032E-3</v>
      </c>
      <c r="AR94" s="97">
        <f t="shared" ref="AR94" si="246">(AM94+AN94+AO94+AP94)/K94</f>
        <v>1.0752688172043012E-2</v>
      </c>
    </row>
    <row r="95" spans="2:49" x14ac:dyDescent="0.25">
      <c r="B95" s="16"/>
      <c r="C95" s="5"/>
      <c r="D95" s="6"/>
      <c r="E95" s="6"/>
      <c r="F95" s="35" t="s">
        <v>32</v>
      </c>
      <c r="G95" s="35" t="s">
        <v>73</v>
      </c>
      <c r="H95" s="36">
        <v>2</v>
      </c>
      <c r="I95" s="97">
        <f t="shared" ref="I95" si="247">U95+AF95+AQ95</f>
        <v>0.76880733944954138</v>
      </c>
      <c r="J95" s="97">
        <f t="shared" ref="J95" si="248">V95+AG95+AR95</f>
        <v>0.81100917431192654</v>
      </c>
      <c r="K95" s="38">
        <v>545</v>
      </c>
      <c r="L95" s="37"/>
      <c r="M95" s="37"/>
      <c r="N95" s="37"/>
      <c r="O95" s="37"/>
      <c r="P95" s="37">
        <v>7</v>
      </c>
      <c r="Q95" s="37">
        <v>207</v>
      </c>
      <c r="R95" s="37">
        <v>180</v>
      </c>
      <c r="S95" s="37">
        <v>8</v>
      </c>
      <c r="T95" s="37">
        <v>5</v>
      </c>
      <c r="U95" s="117">
        <f t="shared" ref="U95" si="249">(P95+Q95+R95)/K95</f>
        <v>0.7229357798165138</v>
      </c>
      <c r="V95" s="97">
        <f t="shared" ref="V95" si="250">(P95+Q95+R95+S95+T95)/K95</f>
        <v>0.74678899082568806</v>
      </c>
      <c r="W95" s="37"/>
      <c r="X95" s="37"/>
      <c r="Y95" s="37"/>
      <c r="Z95" s="37"/>
      <c r="AA95" s="37">
        <v>0</v>
      </c>
      <c r="AB95" s="37">
        <v>19</v>
      </c>
      <c r="AC95" s="37">
        <v>3</v>
      </c>
      <c r="AD95" s="37">
        <v>3</v>
      </c>
      <c r="AE95" s="37">
        <v>1</v>
      </c>
      <c r="AF95" s="117">
        <f t="shared" ref="AF95" si="251">(AA95+AB95+AC95)/K95</f>
        <v>4.0366972477064222E-2</v>
      </c>
      <c r="AG95" s="97">
        <f t="shared" ref="AG95" si="252">(AA95+AB95+AC95+AD95+AE95)/K95</f>
        <v>4.7706422018348627E-2</v>
      </c>
      <c r="AH95" s="37"/>
      <c r="AI95" s="37"/>
      <c r="AJ95" s="37"/>
      <c r="AK95" s="37"/>
      <c r="AL95" s="37">
        <v>1</v>
      </c>
      <c r="AM95" s="37">
        <v>2</v>
      </c>
      <c r="AN95" s="37">
        <v>0</v>
      </c>
      <c r="AO95" s="37">
        <v>4</v>
      </c>
      <c r="AP95" s="37">
        <v>2</v>
      </c>
      <c r="AQ95" s="117">
        <f t="shared" ref="AQ95" si="253">(AL95+AM95+AN95)/K95</f>
        <v>5.5045871559633031E-3</v>
      </c>
      <c r="AR95" s="97">
        <f t="shared" ref="AR95" si="254">(AL95+AM95+AN95+AO95+AP95)/K95</f>
        <v>1.6513761467889909E-2</v>
      </c>
    </row>
    <row r="96" spans="2:49" x14ac:dyDescent="0.25">
      <c r="B96" s="16"/>
      <c r="C96" s="5"/>
      <c r="D96" s="6"/>
      <c r="E96" s="6"/>
      <c r="F96" s="35" t="s">
        <v>2</v>
      </c>
      <c r="G96" s="35" t="s">
        <v>73</v>
      </c>
      <c r="H96" s="36">
        <v>4</v>
      </c>
      <c r="I96" s="96" t="s">
        <v>28</v>
      </c>
      <c r="J96" s="96" t="s">
        <v>28</v>
      </c>
      <c r="K96" s="39" t="s">
        <v>29</v>
      </c>
      <c r="L96" s="40"/>
      <c r="M96" s="40"/>
      <c r="N96" s="40"/>
      <c r="O96" s="40"/>
      <c r="P96" s="40"/>
      <c r="Q96" s="40"/>
      <c r="R96" s="40"/>
      <c r="S96" s="40"/>
      <c r="T96" s="40"/>
      <c r="U96" s="117"/>
      <c r="V96" s="97"/>
      <c r="W96" s="37"/>
      <c r="X96" s="37"/>
      <c r="Y96" s="37"/>
      <c r="Z96" s="37"/>
      <c r="AA96" s="37"/>
      <c r="AB96" s="37"/>
      <c r="AC96" s="37"/>
      <c r="AD96" s="37"/>
      <c r="AE96" s="37"/>
      <c r="AF96" s="117"/>
      <c r="AG96" s="97"/>
      <c r="AH96" s="37"/>
      <c r="AI96" s="37"/>
      <c r="AJ96" s="37"/>
      <c r="AK96" s="37"/>
      <c r="AL96" s="37"/>
      <c r="AM96" s="37"/>
      <c r="AN96" s="37"/>
      <c r="AO96" s="37"/>
      <c r="AP96" s="37"/>
      <c r="AQ96" s="117"/>
      <c r="AR96" s="97"/>
    </row>
    <row r="97" spans="2:49" x14ac:dyDescent="0.25">
      <c r="B97" s="16"/>
      <c r="C97" s="5"/>
      <c r="D97" s="6"/>
      <c r="E97" s="6"/>
      <c r="F97" s="35" t="s">
        <v>4</v>
      </c>
      <c r="G97" s="35" t="s">
        <v>73</v>
      </c>
      <c r="H97" s="36">
        <v>3</v>
      </c>
      <c r="I97" s="96" t="s">
        <v>28</v>
      </c>
      <c r="J97" s="96" t="s">
        <v>28</v>
      </c>
      <c r="K97" s="39" t="s">
        <v>29</v>
      </c>
      <c r="L97" s="40"/>
      <c r="M97" s="40"/>
      <c r="N97" s="40"/>
      <c r="O97" s="40"/>
      <c r="P97" s="40"/>
      <c r="Q97" s="40"/>
      <c r="R97" s="40"/>
      <c r="S97" s="40"/>
      <c r="T97" s="40"/>
      <c r="U97" s="117"/>
      <c r="V97" s="97"/>
      <c r="W97" s="37"/>
      <c r="X97" s="37"/>
      <c r="Y97" s="37"/>
      <c r="Z97" s="37"/>
      <c r="AA97" s="37"/>
      <c r="AB97" s="37"/>
      <c r="AC97" s="37"/>
      <c r="AD97" s="37"/>
      <c r="AE97" s="37"/>
      <c r="AF97" s="117"/>
      <c r="AG97" s="97"/>
      <c r="AH97" s="37"/>
      <c r="AI97" s="37"/>
      <c r="AJ97" s="37"/>
      <c r="AK97" s="37"/>
      <c r="AL97" s="37"/>
      <c r="AM97" s="37"/>
      <c r="AN97" s="37"/>
      <c r="AO97" s="37"/>
      <c r="AP97" s="37"/>
      <c r="AQ97" s="117"/>
      <c r="AR97" s="97"/>
    </row>
    <row r="98" spans="2:49" x14ac:dyDescent="0.25">
      <c r="B98" s="16"/>
      <c r="C98" s="5"/>
      <c r="D98" s="6"/>
      <c r="E98" s="6"/>
      <c r="F98" s="35" t="s">
        <v>5</v>
      </c>
      <c r="G98" s="35" t="s">
        <v>73</v>
      </c>
      <c r="H98" s="36">
        <v>6</v>
      </c>
      <c r="I98" s="96" t="s">
        <v>28</v>
      </c>
      <c r="J98" s="96" t="s">
        <v>28</v>
      </c>
      <c r="K98" s="39" t="s">
        <v>29</v>
      </c>
      <c r="L98" s="40"/>
      <c r="M98" s="40"/>
      <c r="N98" s="40"/>
      <c r="O98" s="40"/>
      <c r="P98" s="40"/>
      <c r="Q98" s="40"/>
      <c r="R98" s="40"/>
      <c r="S98" s="40"/>
      <c r="T98" s="40"/>
      <c r="U98" s="117"/>
      <c r="V98" s="97"/>
      <c r="W98" s="37"/>
      <c r="X98" s="37"/>
      <c r="Y98" s="37"/>
      <c r="Z98" s="37"/>
      <c r="AA98" s="37"/>
      <c r="AB98" s="37"/>
      <c r="AC98" s="37"/>
      <c r="AD98" s="37"/>
      <c r="AE98" s="37"/>
      <c r="AF98" s="117"/>
      <c r="AG98" s="97"/>
      <c r="AH98" s="37"/>
      <c r="AI98" s="37"/>
      <c r="AJ98" s="37"/>
      <c r="AK98" s="37"/>
      <c r="AL98" s="37"/>
      <c r="AM98" s="37"/>
      <c r="AN98" s="37"/>
      <c r="AO98" s="37"/>
      <c r="AP98" s="37"/>
      <c r="AQ98" s="117"/>
      <c r="AR98" s="97"/>
    </row>
    <row r="99" spans="2:49" s="10" customFormat="1" ht="15.75" thickBot="1" x14ac:dyDescent="0.3">
      <c r="B99" s="15"/>
      <c r="C99" s="8"/>
      <c r="D99" s="9"/>
      <c r="E99" s="9"/>
      <c r="F99" s="44"/>
      <c r="G99" s="44"/>
      <c r="H99" s="42"/>
      <c r="I99" s="98"/>
      <c r="J99" s="98"/>
      <c r="K99" s="43"/>
      <c r="L99" s="44"/>
      <c r="M99" s="44"/>
      <c r="N99" s="44"/>
      <c r="O99" s="44"/>
      <c r="P99" s="44"/>
      <c r="Q99" s="44"/>
      <c r="R99" s="44"/>
      <c r="S99" s="44"/>
      <c r="T99" s="44"/>
      <c r="U99" s="118"/>
      <c r="V99" s="103"/>
      <c r="W99" s="44"/>
      <c r="X99" s="44"/>
      <c r="Y99" s="44"/>
      <c r="Z99" s="44"/>
      <c r="AA99" s="44"/>
      <c r="AB99" s="44"/>
      <c r="AC99" s="44"/>
      <c r="AD99" s="44"/>
      <c r="AE99" s="44"/>
      <c r="AF99" s="118"/>
      <c r="AG99" s="103"/>
      <c r="AH99" s="44"/>
      <c r="AI99" s="44"/>
      <c r="AJ99" s="44"/>
      <c r="AK99" s="44"/>
      <c r="AL99" s="44"/>
      <c r="AM99" s="44"/>
      <c r="AN99" s="44"/>
      <c r="AO99" s="44"/>
      <c r="AP99" s="44"/>
      <c r="AQ99" s="118"/>
      <c r="AR99" s="103"/>
      <c r="AS99" s="17"/>
      <c r="AT99" s="17"/>
      <c r="AU99" s="17"/>
      <c r="AV99" s="17"/>
      <c r="AW99" s="17"/>
    </row>
    <row r="100" spans="2:49" x14ac:dyDescent="0.25">
      <c r="B100" s="16"/>
      <c r="C100" s="5" t="s">
        <v>21</v>
      </c>
      <c r="D100" s="6"/>
      <c r="E100" s="6"/>
      <c r="F100" s="35" t="s">
        <v>1</v>
      </c>
      <c r="G100" s="35" t="s">
        <v>73</v>
      </c>
      <c r="H100" s="36">
        <v>1</v>
      </c>
      <c r="I100" s="97">
        <f t="shared" ref="I100" si="255">U100+AF100+AQ100</f>
        <v>0.82685512367491165</v>
      </c>
      <c r="J100" s="97">
        <f t="shared" ref="J100" si="256">V100+AG100+AR100</f>
        <v>0.87985865724381629</v>
      </c>
      <c r="K100" s="39">
        <v>849</v>
      </c>
      <c r="L100" s="37"/>
      <c r="M100" s="37"/>
      <c r="N100" s="37"/>
      <c r="O100" s="37"/>
      <c r="P100" s="37"/>
      <c r="Q100" s="37">
        <v>522</v>
      </c>
      <c r="R100" s="37">
        <v>150</v>
      </c>
      <c r="S100" s="37">
        <v>8</v>
      </c>
      <c r="T100" s="37">
        <v>0</v>
      </c>
      <c r="U100" s="117">
        <f t="shared" ref="U100" si="257">(Q100+R100)/K100</f>
        <v>0.79151943462897523</v>
      </c>
      <c r="V100" s="97">
        <f t="shared" ref="V100" si="258">(Q100+R100+S100+T100)/K100</f>
        <v>0.800942285041225</v>
      </c>
      <c r="W100" s="37"/>
      <c r="X100" s="37"/>
      <c r="Y100" s="37"/>
      <c r="Z100" s="37"/>
      <c r="AA100" s="37"/>
      <c r="AB100" s="37">
        <v>0</v>
      </c>
      <c r="AC100" s="37">
        <v>0</v>
      </c>
      <c r="AD100" s="37">
        <v>0</v>
      </c>
      <c r="AE100" s="37">
        <v>1</v>
      </c>
      <c r="AF100" s="117">
        <f t="shared" ref="AF100" si="259">(AB100+AC100)/K100</f>
        <v>0</v>
      </c>
      <c r="AG100" s="97">
        <f t="shared" ref="AG100" si="260">(AB100+AC100+AD100+AE100)/K100</f>
        <v>1.1778563015312131E-3</v>
      </c>
      <c r="AH100" s="37"/>
      <c r="AI100" s="37"/>
      <c r="AJ100" s="37"/>
      <c r="AK100" s="37"/>
      <c r="AL100" s="37"/>
      <c r="AM100" s="37">
        <v>0</v>
      </c>
      <c r="AN100" s="37">
        <v>30</v>
      </c>
      <c r="AO100" s="37">
        <v>32</v>
      </c>
      <c r="AP100" s="37">
        <v>4</v>
      </c>
      <c r="AQ100" s="117">
        <f t="shared" ref="AQ100" si="261">(AM100+AN100)/K100</f>
        <v>3.5335689045936397E-2</v>
      </c>
      <c r="AR100" s="97">
        <f t="shared" ref="AR100" si="262">(AM100+AN100+AO100+AP100)/K100</f>
        <v>7.7738515901060068E-2</v>
      </c>
    </row>
    <row r="101" spans="2:49" x14ac:dyDescent="0.25">
      <c r="B101" s="16"/>
      <c r="C101" s="5"/>
      <c r="D101" s="6"/>
      <c r="E101" s="6"/>
      <c r="F101" s="35" t="s">
        <v>32</v>
      </c>
      <c r="G101" s="35" t="s">
        <v>73</v>
      </c>
      <c r="H101" s="36">
        <v>2</v>
      </c>
      <c r="I101" s="97">
        <f t="shared" ref="I101" si="263">U101+AF101+AQ101</f>
        <v>0.68126450116009285</v>
      </c>
      <c r="J101" s="97">
        <f t="shared" ref="J101" si="264">V101+AG101+AR101</f>
        <v>0.76740139211136893</v>
      </c>
      <c r="K101" s="39">
        <v>3448</v>
      </c>
      <c r="L101" s="37"/>
      <c r="M101" s="37"/>
      <c r="N101" s="37"/>
      <c r="O101" s="37"/>
      <c r="P101" s="37">
        <v>57</v>
      </c>
      <c r="Q101" s="40">
        <v>1512</v>
      </c>
      <c r="R101" s="37">
        <v>748</v>
      </c>
      <c r="S101" s="37">
        <v>188</v>
      </c>
      <c r="T101" s="37">
        <v>74</v>
      </c>
      <c r="U101" s="117">
        <f t="shared" ref="U101" si="265">(P101+Q101+R101)/K101</f>
        <v>0.67198375870069604</v>
      </c>
      <c r="V101" s="97">
        <f t="shared" ref="V101" si="266">(P101+Q101+R101+S101+T101)/K101</f>
        <v>0.74796983758700697</v>
      </c>
      <c r="W101" s="37"/>
      <c r="X101" s="37"/>
      <c r="Y101" s="37"/>
      <c r="Z101" s="37"/>
      <c r="AA101" s="37">
        <v>1</v>
      </c>
      <c r="AB101" s="37">
        <v>1</v>
      </c>
      <c r="AC101" s="37">
        <v>7</v>
      </c>
      <c r="AD101" s="37">
        <v>4</v>
      </c>
      <c r="AE101" s="37">
        <v>6</v>
      </c>
      <c r="AF101" s="117">
        <f t="shared" ref="AF101" si="267">(AA101+AB101+AC101)/K101</f>
        <v>2.6102088167053363E-3</v>
      </c>
      <c r="AG101" s="97">
        <f t="shared" ref="AG101" si="268">(AA101+AB101+AC101+AD101+AE101)/K101</f>
        <v>5.5104408352668211E-3</v>
      </c>
      <c r="AH101" s="37"/>
      <c r="AI101" s="37"/>
      <c r="AJ101" s="37"/>
      <c r="AK101" s="37"/>
      <c r="AL101" s="37">
        <v>5</v>
      </c>
      <c r="AM101" s="37">
        <v>10</v>
      </c>
      <c r="AN101" s="37">
        <v>8</v>
      </c>
      <c r="AO101" s="37">
        <v>14</v>
      </c>
      <c r="AP101" s="37">
        <v>11</v>
      </c>
      <c r="AQ101" s="117">
        <f t="shared" ref="AQ101" si="269">(AL101+AM101+AN101)/K101</f>
        <v>6.670533642691415E-3</v>
      </c>
      <c r="AR101" s="97">
        <f t="shared" ref="AR101" si="270">(AL101+AM101+AN101+AO101+AP101)/K101</f>
        <v>1.3921113689095127E-2</v>
      </c>
    </row>
    <row r="102" spans="2:49" x14ac:dyDescent="0.25">
      <c r="B102" s="16"/>
      <c r="C102" s="5"/>
      <c r="D102" s="6"/>
      <c r="E102" s="6"/>
      <c r="F102" s="35" t="s">
        <v>2</v>
      </c>
      <c r="G102" s="35" t="s">
        <v>73</v>
      </c>
      <c r="H102" s="36">
        <v>4</v>
      </c>
      <c r="I102" s="97">
        <f t="shared" ref="I102" si="271">U102+AF102+AQ102</f>
        <v>0.76511226252158893</v>
      </c>
      <c r="J102" s="97">
        <f>V102+AG102+AR102</f>
        <v>0.79965457685664942</v>
      </c>
      <c r="K102" s="38">
        <v>579</v>
      </c>
      <c r="L102" s="37"/>
      <c r="M102" s="37"/>
      <c r="N102" s="37">
        <v>21</v>
      </c>
      <c r="O102" s="37">
        <v>143</v>
      </c>
      <c r="P102" s="37">
        <v>87</v>
      </c>
      <c r="Q102" s="37">
        <v>49</v>
      </c>
      <c r="R102" s="37">
        <v>24</v>
      </c>
      <c r="S102" s="37">
        <v>5</v>
      </c>
      <c r="T102" s="37">
        <v>4</v>
      </c>
      <c r="U102" s="117">
        <f t="shared" ref="U102" si="272">(N102+O102+P102+Q102+R102) /K102</f>
        <v>0.55958549222797926</v>
      </c>
      <c r="V102" s="97">
        <f t="shared" ref="V102" si="273">(N102+O102+P102+Q102+R102+S102+T102)/K102</f>
        <v>0.57512953367875652</v>
      </c>
      <c r="W102" s="37"/>
      <c r="X102" s="37"/>
      <c r="Y102" s="37">
        <v>0</v>
      </c>
      <c r="Z102" s="37">
        <v>0</v>
      </c>
      <c r="AA102" s="37">
        <v>0</v>
      </c>
      <c r="AB102" s="37">
        <v>1</v>
      </c>
      <c r="AC102" s="37">
        <v>0</v>
      </c>
      <c r="AD102" s="37">
        <v>1</v>
      </c>
      <c r="AE102" s="37">
        <v>3</v>
      </c>
      <c r="AF102" s="117">
        <f t="shared" ref="AF102" si="274">(Y102+Z102+AA102+AB102+AC102) /K102</f>
        <v>1.7271157167530224E-3</v>
      </c>
      <c r="AG102" s="97">
        <f t="shared" ref="AG102" si="275">(Y102+Z102+AA102+AB102+AC102+AD102+AE102)/K102</f>
        <v>8.6355785837651123E-3</v>
      </c>
      <c r="AH102" s="37"/>
      <c r="AI102" s="37"/>
      <c r="AJ102" s="37">
        <v>58</v>
      </c>
      <c r="AK102" s="37">
        <v>29</v>
      </c>
      <c r="AL102" s="37">
        <v>17</v>
      </c>
      <c r="AM102" s="37">
        <v>8</v>
      </c>
      <c r="AN102" s="37">
        <v>6</v>
      </c>
      <c r="AO102" s="37">
        <v>4</v>
      </c>
      <c r="AP102" s="37">
        <v>3</v>
      </c>
      <c r="AQ102" s="117">
        <f t="shared" ref="AQ102" si="276">(AJ102+AK102+AL102+AM102+AN102) /K102</f>
        <v>0.20379965457685664</v>
      </c>
      <c r="AR102" s="97">
        <f t="shared" ref="AR102" si="277">(AJ102+AK102+AL102+AM102+AN102+AO102+AP102)/K102</f>
        <v>0.21588946459412781</v>
      </c>
    </row>
    <row r="103" spans="2:49" x14ac:dyDescent="0.25">
      <c r="B103" s="16"/>
      <c r="C103" s="5"/>
      <c r="D103" s="6"/>
      <c r="E103" s="6"/>
      <c r="F103" s="35" t="s">
        <v>4</v>
      </c>
      <c r="G103" s="35" t="s">
        <v>73</v>
      </c>
      <c r="H103" s="36">
        <v>3</v>
      </c>
      <c r="I103" s="96" t="s">
        <v>28</v>
      </c>
      <c r="J103" s="96" t="s">
        <v>28</v>
      </c>
      <c r="K103" s="39" t="s">
        <v>29</v>
      </c>
      <c r="L103" s="40"/>
      <c r="M103" s="40"/>
      <c r="N103" s="40"/>
      <c r="O103" s="40"/>
      <c r="P103" s="40"/>
      <c r="Q103" s="40"/>
      <c r="R103" s="40"/>
      <c r="S103" s="40"/>
      <c r="T103" s="40"/>
      <c r="U103" s="117"/>
      <c r="V103" s="97"/>
      <c r="W103" s="37"/>
      <c r="X103" s="37"/>
      <c r="Y103" s="37"/>
      <c r="Z103" s="37"/>
      <c r="AA103" s="37"/>
      <c r="AB103" s="37"/>
      <c r="AC103" s="37"/>
      <c r="AD103" s="37"/>
      <c r="AE103" s="37"/>
      <c r="AF103" s="117"/>
      <c r="AG103" s="97"/>
      <c r="AH103" s="37"/>
      <c r="AI103" s="37"/>
      <c r="AJ103" s="37"/>
      <c r="AK103" s="37"/>
      <c r="AL103" s="37"/>
      <c r="AM103" s="37"/>
      <c r="AN103" s="37"/>
      <c r="AO103" s="37"/>
      <c r="AP103" s="37"/>
      <c r="AQ103" s="117"/>
      <c r="AR103" s="97"/>
    </row>
    <row r="104" spans="2:49" x14ac:dyDescent="0.25">
      <c r="B104" s="16"/>
      <c r="C104" s="5"/>
      <c r="D104" s="6"/>
      <c r="E104" s="6"/>
      <c r="F104" s="35" t="s">
        <v>5</v>
      </c>
      <c r="G104" s="35" t="s">
        <v>73</v>
      </c>
      <c r="H104" s="36">
        <v>6</v>
      </c>
      <c r="I104" s="96" t="s">
        <v>28</v>
      </c>
      <c r="J104" s="96" t="s">
        <v>28</v>
      </c>
      <c r="K104" s="39" t="s">
        <v>29</v>
      </c>
      <c r="L104" s="40"/>
      <c r="M104" s="40"/>
      <c r="N104" s="40"/>
      <c r="O104" s="40"/>
      <c r="P104" s="40"/>
      <c r="Q104" s="40"/>
      <c r="R104" s="40"/>
      <c r="S104" s="40"/>
      <c r="T104" s="40"/>
      <c r="U104" s="117"/>
      <c r="V104" s="97"/>
      <c r="W104" s="37"/>
      <c r="X104" s="37"/>
      <c r="Y104" s="37"/>
      <c r="Z104" s="37"/>
      <c r="AA104" s="37"/>
      <c r="AB104" s="37"/>
      <c r="AC104" s="37"/>
      <c r="AD104" s="37"/>
      <c r="AE104" s="37"/>
      <c r="AF104" s="117"/>
      <c r="AG104" s="97"/>
      <c r="AH104" s="37"/>
      <c r="AI104" s="37"/>
      <c r="AJ104" s="37"/>
      <c r="AK104" s="37"/>
      <c r="AL104" s="37"/>
      <c r="AM104" s="37"/>
      <c r="AN104" s="37"/>
      <c r="AO104" s="37"/>
      <c r="AP104" s="37"/>
      <c r="AQ104" s="117"/>
      <c r="AR104" s="97"/>
    </row>
    <row r="105" spans="2:49" s="10" customFormat="1" ht="15.75" thickBot="1" x14ac:dyDescent="0.3">
      <c r="B105" s="15"/>
      <c r="C105" s="8"/>
      <c r="D105" s="9"/>
      <c r="E105" s="9"/>
      <c r="F105" s="44"/>
      <c r="G105" s="44"/>
      <c r="H105" s="42"/>
      <c r="I105" s="98"/>
      <c r="J105" s="98"/>
      <c r="K105" s="43"/>
      <c r="L105" s="44"/>
      <c r="M105" s="44"/>
      <c r="N105" s="44"/>
      <c r="O105" s="44"/>
      <c r="P105" s="44"/>
      <c r="Q105" s="44"/>
      <c r="R105" s="44"/>
      <c r="S105" s="44"/>
      <c r="T105" s="44"/>
      <c r="U105" s="118"/>
      <c r="V105" s="103"/>
      <c r="W105" s="44"/>
      <c r="X105" s="44"/>
      <c r="Y105" s="44"/>
      <c r="Z105" s="44"/>
      <c r="AA105" s="44"/>
      <c r="AB105" s="44"/>
      <c r="AC105" s="44"/>
      <c r="AD105" s="44"/>
      <c r="AE105" s="44"/>
      <c r="AF105" s="118"/>
      <c r="AG105" s="103"/>
      <c r="AH105" s="44"/>
      <c r="AI105" s="44"/>
      <c r="AJ105" s="44"/>
      <c r="AK105" s="44"/>
      <c r="AL105" s="44"/>
      <c r="AM105" s="44"/>
      <c r="AN105" s="44"/>
      <c r="AO105" s="44"/>
      <c r="AP105" s="44"/>
      <c r="AQ105" s="118"/>
      <c r="AR105" s="103"/>
      <c r="AS105" s="17"/>
      <c r="AT105" s="17"/>
      <c r="AU105" s="17"/>
      <c r="AV105" s="17"/>
      <c r="AW105" s="17"/>
    </row>
    <row r="106" spans="2:49" x14ac:dyDescent="0.25">
      <c r="B106" s="16"/>
      <c r="C106" s="5" t="s">
        <v>22</v>
      </c>
      <c r="D106" s="6"/>
      <c r="E106" s="6"/>
      <c r="F106" s="35" t="s">
        <v>1</v>
      </c>
      <c r="G106" s="35" t="s">
        <v>73</v>
      </c>
      <c r="H106" s="36">
        <v>1</v>
      </c>
      <c r="I106" s="97">
        <f t="shared" ref="I106" si="278">U106+AF106+AQ106</f>
        <v>0.61823361823361822</v>
      </c>
      <c r="J106" s="97">
        <f t="shared" ref="J106" si="279">V106+AG106+AR106</f>
        <v>0.67236467236467223</v>
      </c>
      <c r="K106" s="38">
        <v>351</v>
      </c>
      <c r="L106" s="37"/>
      <c r="M106" s="37"/>
      <c r="N106" s="37"/>
      <c r="O106" s="37"/>
      <c r="P106" s="37"/>
      <c r="Q106" s="37">
        <v>147</v>
      </c>
      <c r="R106" s="37">
        <v>69</v>
      </c>
      <c r="S106" s="37">
        <v>16</v>
      </c>
      <c r="T106" s="37">
        <v>2</v>
      </c>
      <c r="U106" s="117">
        <f t="shared" ref="U106" si="280">(Q106+R106)/K106</f>
        <v>0.61538461538461542</v>
      </c>
      <c r="V106" s="97">
        <f t="shared" ref="V106" si="281">(Q106+R106+S106+T106)/K106</f>
        <v>0.66666666666666663</v>
      </c>
      <c r="W106" s="37"/>
      <c r="X106" s="37"/>
      <c r="Y106" s="37"/>
      <c r="Z106" s="37"/>
      <c r="AA106" s="37"/>
      <c r="AB106" s="37">
        <v>0</v>
      </c>
      <c r="AC106" s="37">
        <v>1</v>
      </c>
      <c r="AD106" s="37">
        <v>0</v>
      </c>
      <c r="AE106" s="37">
        <v>0</v>
      </c>
      <c r="AF106" s="117">
        <f t="shared" ref="AF106" si="282">(AB106+AC106)/K106</f>
        <v>2.8490028490028491E-3</v>
      </c>
      <c r="AG106" s="97">
        <f t="shared" ref="AG106" si="283">(AB106+AC106+AD106+AE106)/K106</f>
        <v>2.8490028490028491E-3</v>
      </c>
      <c r="AH106" s="37"/>
      <c r="AI106" s="37"/>
      <c r="AJ106" s="37"/>
      <c r="AK106" s="37"/>
      <c r="AL106" s="37"/>
      <c r="AM106" s="37">
        <v>0</v>
      </c>
      <c r="AN106" s="37">
        <v>0</v>
      </c>
      <c r="AO106" s="37">
        <v>1</v>
      </c>
      <c r="AP106" s="37">
        <v>0</v>
      </c>
      <c r="AQ106" s="117">
        <f t="shared" ref="AQ106" si="284">(AM106+AN106)/K106</f>
        <v>0</v>
      </c>
      <c r="AR106" s="97">
        <f t="shared" ref="AR106" si="285">(AM106+AN106+AO106+AP106)/K106</f>
        <v>2.8490028490028491E-3</v>
      </c>
    </row>
    <row r="107" spans="2:49" x14ac:dyDescent="0.25">
      <c r="B107" s="16"/>
      <c r="C107" s="5"/>
      <c r="D107" s="6"/>
      <c r="E107" s="6"/>
      <c r="F107" s="35" t="s">
        <v>32</v>
      </c>
      <c r="G107" s="35" t="s">
        <v>73</v>
      </c>
      <c r="H107" s="36">
        <v>2</v>
      </c>
      <c r="I107" s="97">
        <f t="shared" ref="I107" si="286">U107+AF107+AQ107</f>
        <v>0.68932038834951448</v>
      </c>
      <c r="J107" s="97">
        <f t="shared" ref="J107" si="287">V107+AG107+AR107</f>
        <v>0.77669902912621358</v>
      </c>
      <c r="K107" s="38">
        <v>103</v>
      </c>
      <c r="L107" s="37"/>
      <c r="M107" s="37"/>
      <c r="N107" s="37"/>
      <c r="O107" s="37"/>
      <c r="P107" s="37">
        <v>10</v>
      </c>
      <c r="Q107" s="37">
        <v>50</v>
      </c>
      <c r="R107" s="37">
        <v>3</v>
      </c>
      <c r="S107" s="37">
        <v>4</v>
      </c>
      <c r="T107" s="37">
        <v>2</v>
      </c>
      <c r="U107" s="117">
        <f t="shared" ref="U107" si="288">(P107+Q107+R107)/K107</f>
        <v>0.61165048543689315</v>
      </c>
      <c r="V107" s="97">
        <f t="shared" ref="V107" si="289">(P107+Q107+R107+S107+T107)/K107</f>
        <v>0.66990291262135926</v>
      </c>
      <c r="W107" s="37"/>
      <c r="X107" s="37"/>
      <c r="Y107" s="37"/>
      <c r="Z107" s="37"/>
      <c r="AA107" s="37">
        <v>6</v>
      </c>
      <c r="AB107" s="37">
        <v>1</v>
      </c>
      <c r="AC107" s="37">
        <v>0</v>
      </c>
      <c r="AD107" s="37">
        <v>0</v>
      </c>
      <c r="AE107" s="37">
        <v>0</v>
      </c>
      <c r="AF107" s="117">
        <f t="shared" ref="AF107" si="290">(AA107+AB107+AC107)/K107</f>
        <v>6.7961165048543687E-2</v>
      </c>
      <c r="AG107" s="97">
        <f t="shared" ref="AG107" si="291">(AA107+AB107+AC107+AD107+AE107)/K107</f>
        <v>6.7961165048543687E-2</v>
      </c>
      <c r="AH107" s="37"/>
      <c r="AI107" s="37"/>
      <c r="AJ107" s="37"/>
      <c r="AK107" s="37"/>
      <c r="AL107" s="37">
        <v>0</v>
      </c>
      <c r="AM107" s="37">
        <v>1</v>
      </c>
      <c r="AN107" s="37">
        <v>0</v>
      </c>
      <c r="AO107" s="37">
        <v>0</v>
      </c>
      <c r="AP107" s="37">
        <v>3</v>
      </c>
      <c r="AQ107" s="117">
        <f t="shared" ref="AQ107" si="292">(AL107+AM107+AN107)/K107</f>
        <v>9.7087378640776691E-3</v>
      </c>
      <c r="AR107" s="97">
        <f t="shared" ref="AR107" si="293">(AL107+AM107+AN107+AO107+AP107)/K107</f>
        <v>3.8834951456310676E-2</v>
      </c>
    </row>
    <row r="108" spans="2:49" x14ac:dyDescent="0.25">
      <c r="B108" s="16"/>
      <c r="C108" s="5"/>
      <c r="D108" s="6"/>
      <c r="E108" s="6"/>
      <c r="F108" s="35" t="s">
        <v>2</v>
      </c>
      <c r="G108" s="35" t="s">
        <v>73</v>
      </c>
      <c r="H108" s="36">
        <v>4</v>
      </c>
      <c r="I108" s="96" t="s">
        <v>28</v>
      </c>
      <c r="J108" s="96" t="s">
        <v>28</v>
      </c>
      <c r="K108" s="39" t="s">
        <v>29</v>
      </c>
      <c r="L108" s="40"/>
      <c r="M108" s="40"/>
      <c r="N108" s="40"/>
      <c r="O108" s="40"/>
      <c r="P108" s="40"/>
      <c r="Q108" s="40"/>
      <c r="R108" s="40"/>
      <c r="S108" s="40"/>
      <c r="T108" s="40"/>
      <c r="U108" s="117"/>
      <c r="V108" s="97"/>
      <c r="W108" s="37"/>
      <c r="X108" s="37"/>
      <c r="Y108" s="37"/>
      <c r="Z108" s="37"/>
      <c r="AA108" s="37"/>
      <c r="AB108" s="37"/>
      <c r="AC108" s="37"/>
      <c r="AD108" s="37"/>
      <c r="AE108" s="37"/>
      <c r="AF108" s="117"/>
      <c r="AG108" s="97"/>
      <c r="AH108" s="37"/>
      <c r="AI108" s="37"/>
      <c r="AJ108" s="37"/>
      <c r="AK108" s="37"/>
      <c r="AL108" s="37"/>
      <c r="AM108" s="37"/>
      <c r="AN108" s="37"/>
      <c r="AO108" s="37"/>
      <c r="AP108" s="37"/>
      <c r="AQ108" s="117"/>
      <c r="AR108" s="97"/>
    </row>
    <row r="109" spans="2:49" x14ac:dyDescent="0.25">
      <c r="B109" s="16"/>
      <c r="C109" s="5"/>
      <c r="D109" s="6"/>
      <c r="E109" s="6"/>
      <c r="F109" s="35" t="s">
        <v>4</v>
      </c>
      <c r="G109" s="35" t="s">
        <v>73</v>
      </c>
      <c r="H109" s="36">
        <v>3</v>
      </c>
      <c r="I109" s="96" t="s">
        <v>28</v>
      </c>
      <c r="J109" s="96" t="s">
        <v>28</v>
      </c>
      <c r="K109" s="39" t="s">
        <v>29</v>
      </c>
      <c r="L109" s="40"/>
      <c r="M109" s="40"/>
      <c r="N109" s="40"/>
      <c r="O109" s="40"/>
      <c r="P109" s="40"/>
      <c r="Q109" s="40"/>
      <c r="R109" s="40"/>
      <c r="S109" s="40"/>
      <c r="T109" s="40"/>
      <c r="U109" s="117"/>
      <c r="V109" s="97"/>
      <c r="W109" s="37"/>
      <c r="X109" s="37"/>
      <c r="Y109" s="37"/>
      <c r="Z109" s="37"/>
      <c r="AA109" s="37"/>
      <c r="AB109" s="37"/>
      <c r="AC109" s="37"/>
      <c r="AD109" s="37"/>
      <c r="AE109" s="37"/>
      <c r="AF109" s="117"/>
      <c r="AG109" s="97"/>
      <c r="AH109" s="37"/>
      <c r="AI109" s="37"/>
      <c r="AJ109" s="37"/>
      <c r="AK109" s="37"/>
      <c r="AL109" s="37"/>
      <c r="AM109" s="37"/>
      <c r="AN109" s="37"/>
      <c r="AO109" s="37"/>
      <c r="AP109" s="37"/>
      <c r="AQ109" s="117"/>
      <c r="AR109" s="97"/>
    </row>
    <row r="110" spans="2:49" x14ac:dyDescent="0.25">
      <c r="B110" s="16"/>
      <c r="C110" s="5"/>
      <c r="D110" s="6"/>
      <c r="E110" s="6"/>
      <c r="F110" s="35" t="s">
        <v>5</v>
      </c>
      <c r="G110" s="35" t="s">
        <v>73</v>
      </c>
      <c r="H110" s="36">
        <v>6</v>
      </c>
      <c r="I110" s="96" t="s">
        <v>28</v>
      </c>
      <c r="J110" s="96" t="s">
        <v>28</v>
      </c>
      <c r="K110" s="39" t="s">
        <v>29</v>
      </c>
      <c r="L110" s="40"/>
      <c r="M110" s="40"/>
      <c r="N110" s="40"/>
      <c r="O110" s="40"/>
      <c r="P110" s="40"/>
      <c r="Q110" s="40"/>
      <c r="R110" s="40"/>
      <c r="S110" s="40"/>
      <c r="T110" s="40"/>
      <c r="U110" s="117"/>
      <c r="V110" s="97"/>
      <c r="W110" s="37"/>
      <c r="X110" s="37"/>
      <c r="Y110" s="37"/>
      <c r="Z110" s="37"/>
      <c r="AA110" s="37"/>
      <c r="AB110" s="37"/>
      <c r="AC110" s="37"/>
      <c r="AD110" s="37"/>
      <c r="AE110" s="37"/>
      <c r="AF110" s="117"/>
      <c r="AG110" s="97"/>
      <c r="AH110" s="37"/>
      <c r="AI110" s="37"/>
      <c r="AJ110" s="37"/>
      <c r="AK110" s="37"/>
      <c r="AL110" s="37"/>
      <c r="AM110" s="37"/>
      <c r="AN110" s="37"/>
      <c r="AO110" s="37"/>
      <c r="AP110" s="37"/>
      <c r="AQ110" s="117"/>
      <c r="AR110" s="97"/>
    </row>
    <row r="111" spans="2:49" s="28" customFormat="1" ht="15.75" thickBot="1" x14ac:dyDescent="0.3">
      <c r="B111" s="27"/>
      <c r="C111" s="8"/>
      <c r="D111" s="8"/>
      <c r="E111" s="8"/>
      <c r="F111" s="44"/>
      <c r="G111" s="44"/>
      <c r="H111" s="42"/>
      <c r="I111" s="98"/>
      <c r="J111" s="98"/>
      <c r="K111" s="43"/>
      <c r="L111" s="44"/>
      <c r="M111" s="44"/>
      <c r="N111" s="44"/>
      <c r="O111" s="44"/>
      <c r="P111" s="44"/>
      <c r="Q111" s="44"/>
      <c r="R111" s="44"/>
      <c r="S111" s="44"/>
      <c r="T111" s="44"/>
      <c r="U111" s="118"/>
      <c r="V111" s="103"/>
      <c r="W111" s="44"/>
      <c r="X111" s="44"/>
      <c r="Y111" s="44"/>
      <c r="Z111" s="44"/>
      <c r="AA111" s="44"/>
      <c r="AB111" s="44"/>
      <c r="AC111" s="44"/>
      <c r="AD111" s="44"/>
      <c r="AE111" s="44"/>
      <c r="AF111" s="118"/>
      <c r="AG111" s="103"/>
      <c r="AH111" s="44"/>
      <c r="AI111" s="44"/>
      <c r="AJ111" s="44"/>
      <c r="AK111" s="44"/>
      <c r="AL111" s="44"/>
      <c r="AM111" s="44"/>
      <c r="AN111" s="44"/>
      <c r="AO111" s="44"/>
      <c r="AP111" s="44"/>
      <c r="AQ111" s="118"/>
      <c r="AR111" s="103"/>
      <c r="AS111" s="26"/>
      <c r="AT111" s="26"/>
      <c r="AU111" s="26"/>
      <c r="AV111" s="26"/>
      <c r="AW111" s="26"/>
    </row>
    <row r="112" spans="2:49" x14ac:dyDescent="0.25">
      <c r="B112" s="16"/>
      <c r="C112" s="5" t="s">
        <v>23</v>
      </c>
      <c r="D112" s="6"/>
      <c r="E112" s="6"/>
      <c r="F112" s="35" t="s">
        <v>1</v>
      </c>
      <c r="G112" s="35" t="s">
        <v>73</v>
      </c>
      <c r="H112" s="36">
        <v>1</v>
      </c>
      <c r="I112" s="97">
        <f t="shared" ref="I112" si="294">U112+AF112+AQ112</f>
        <v>0.7560321715817695</v>
      </c>
      <c r="J112" s="97">
        <f t="shared" ref="J112" si="295">V112+AG112+AR112</f>
        <v>0.79088471849865949</v>
      </c>
      <c r="K112" s="38">
        <v>373</v>
      </c>
      <c r="L112" s="37"/>
      <c r="M112" s="37"/>
      <c r="N112" s="37"/>
      <c r="O112" s="37"/>
      <c r="P112" s="37"/>
      <c r="Q112" s="37">
        <v>198</v>
      </c>
      <c r="R112" s="37">
        <v>80</v>
      </c>
      <c r="S112" s="37">
        <v>2</v>
      </c>
      <c r="T112" s="37">
        <v>3</v>
      </c>
      <c r="U112" s="117">
        <f t="shared" ref="U112" si="296">(Q112+R112)/K112</f>
        <v>0.74530831099195716</v>
      </c>
      <c r="V112" s="97">
        <f t="shared" ref="V112" si="297">(Q112+R112+S112+T112)/K112</f>
        <v>0.75871313672922247</v>
      </c>
      <c r="W112" s="37"/>
      <c r="X112" s="37"/>
      <c r="Y112" s="37"/>
      <c r="Z112" s="37"/>
      <c r="AA112" s="37"/>
      <c r="AB112" s="37">
        <v>0</v>
      </c>
      <c r="AC112" s="37">
        <v>1</v>
      </c>
      <c r="AD112" s="37">
        <v>0</v>
      </c>
      <c r="AE112" s="37">
        <v>1</v>
      </c>
      <c r="AF112" s="117">
        <f t="shared" ref="AF112" si="298">(AB112+AC112)/K112</f>
        <v>2.6809651474530832E-3</v>
      </c>
      <c r="AG112" s="97">
        <f t="shared" ref="AG112" si="299">(AB112+AC112+AD112+AE112)/K112</f>
        <v>5.3619302949061663E-3</v>
      </c>
      <c r="AH112" s="37"/>
      <c r="AI112" s="37"/>
      <c r="AJ112" s="37"/>
      <c r="AK112" s="37"/>
      <c r="AL112" s="37"/>
      <c r="AM112" s="37">
        <v>1</v>
      </c>
      <c r="AN112" s="37">
        <v>2</v>
      </c>
      <c r="AO112" s="37">
        <v>5</v>
      </c>
      <c r="AP112" s="37">
        <v>2</v>
      </c>
      <c r="AQ112" s="117">
        <f t="shared" ref="AQ112" si="300">(AM112+AN112)/K112</f>
        <v>8.0428954423592495E-3</v>
      </c>
      <c r="AR112" s="97">
        <f t="shared" ref="AR112" si="301">(AM112+AN112+AO112+AP112)/K112</f>
        <v>2.6809651474530832E-2</v>
      </c>
    </row>
    <row r="113" spans="2:49" x14ac:dyDescent="0.25">
      <c r="B113" s="16"/>
      <c r="C113" s="5"/>
      <c r="D113" s="6"/>
      <c r="E113" s="6"/>
      <c r="F113" s="35" t="s">
        <v>32</v>
      </c>
      <c r="G113" s="35" t="s">
        <v>73</v>
      </c>
      <c r="H113" s="36">
        <v>2</v>
      </c>
      <c r="I113" s="97">
        <f t="shared" ref="I113" si="302">U113+AF113+AQ113</f>
        <v>0.67464114832535882</v>
      </c>
      <c r="J113" s="97">
        <f t="shared" ref="J113" si="303">V113+AG113+AR113</f>
        <v>0.69377990430622005</v>
      </c>
      <c r="K113" s="38">
        <v>418</v>
      </c>
      <c r="L113" s="37"/>
      <c r="M113" s="37"/>
      <c r="N113" s="37"/>
      <c r="O113" s="37"/>
      <c r="P113" s="37">
        <v>42</v>
      </c>
      <c r="Q113" s="37">
        <v>218</v>
      </c>
      <c r="R113" s="37">
        <v>16</v>
      </c>
      <c r="S113" s="37">
        <v>3</v>
      </c>
      <c r="T113" s="37">
        <v>3</v>
      </c>
      <c r="U113" s="117">
        <f t="shared" ref="U113" si="304">(P113+Q113+R113)/K113</f>
        <v>0.66028708133971292</v>
      </c>
      <c r="V113" s="97">
        <f t="shared" ref="V113" si="305">(P113+Q113+R113+S113+T113)/K113</f>
        <v>0.67464114832535882</v>
      </c>
      <c r="W113" s="37"/>
      <c r="X113" s="37"/>
      <c r="Y113" s="37"/>
      <c r="Z113" s="37"/>
      <c r="AA113" s="37">
        <v>0</v>
      </c>
      <c r="AB113" s="37">
        <v>0</v>
      </c>
      <c r="AC113" s="37">
        <v>1</v>
      </c>
      <c r="AD113" s="37">
        <v>0</v>
      </c>
      <c r="AE113" s="37">
        <v>1</v>
      </c>
      <c r="AF113" s="117">
        <f t="shared" ref="AF113" si="306">(AA113+AB113+AC113)/K113</f>
        <v>2.3923444976076554E-3</v>
      </c>
      <c r="AG113" s="97">
        <f t="shared" ref="AG113" si="307">(AA113+AB113+AC113+AD113+AE113)/K113</f>
        <v>4.7846889952153108E-3</v>
      </c>
      <c r="AH113" s="37"/>
      <c r="AI113" s="37"/>
      <c r="AJ113" s="37"/>
      <c r="AK113" s="37"/>
      <c r="AL113" s="37">
        <v>0</v>
      </c>
      <c r="AM113" s="37">
        <v>2</v>
      </c>
      <c r="AN113" s="37">
        <v>3</v>
      </c>
      <c r="AO113" s="37">
        <v>0</v>
      </c>
      <c r="AP113" s="37">
        <v>1</v>
      </c>
      <c r="AQ113" s="117">
        <f t="shared" ref="AQ113" si="308">(AL113+AM113+AN113)/K113</f>
        <v>1.1961722488038277E-2</v>
      </c>
      <c r="AR113" s="97">
        <f t="shared" ref="AR113" si="309">(AL113+AM113+AN113+AO113+AP113)/K113</f>
        <v>1.4354066985645933E-2</v>
      </c>
    </row>
    <row r="114" spans="2:49" x14ac:dyDescent="0.25">
      <c r="B114" s="16"/>
      <c r="C114" s="5"/>
      <c r="D114" s="6"/>
      <c r="E114" s="6"/>
      <c r="F114" s="35" t="s">
        <v>2</v>
      </c>
      <c r="G114" s="35" t="s">
        <v>73</v>
      </c>
      <c r="H114" s="36">
        <v>4</v>
      </c>
      <c r="I114" s="97">
        <f t="shared" ref="I114" si="310">U114+AF114+AQ114</f>
        <v>0.73684210526315796</v>
      </c>
      <c r="J114" s="97">
        <f>V114+AG114+AR114</f>
        <v>0.73684210526315796</v>
      </c>
      <c r="K114" s="38">
        <v>57</v>
      </c>
      <c r="L114" s="37"/>
      <c r="M114" s="37"/>
      <c r="N114" s="37">
        <v>0</v>
      </c>
      <c r="O114" s="37">
        <v>37</v>
      </c>
      <c r="P114" s="37">
        <v>0</v>
      </c>
      <c r="Q114" s="37">
        <v>4</v>
      </c>
      <c r="R114" s="37">
        <v>0</v>
      </c>
      <c r="S114" s="37">
        <v>0</v>
      </c>
      <c r="T114" s="37">
        <v>0</v>
      </c>
      <c r="U114" s="117">
        <f t="shared" ref="U114" si="311">(N114+O114+P114+Q114+R114) /K114</f>
        <v>0.7192982456140351</v>
      </c>
      <c r="V114" s="97">
        <f t="shared" ref="V114" si="312">(N114+O114+P114+Q114+R114+S114+T114)/K114</f>
        <v>0.7192982456140351</v>
      </c>
      <c r="W114" s="37"/>
      <c r="X114" s="37"/>
      <c r="Y114" s="37">
        <v>0</v>
      </c>
      <c r="Z114" s="37">
        <v>0</v>
      </c>
      <c r="AA114" s="37">
        <v>0</v>
      </c>
      <c r="AB114" s="37">
        <v>0</v>
      </c>
      <c r="AC114" s="37">
        <v>0</v>
      </c>
      <c r="AD114" s="37">
        <v>0</v>
      </c>
      <c r="AE114" s="37">
        <v>0</v>
      </c>
      <c r="AF114" s="117">
        <f t="shared" ref="AF114" si="313">(Y114+Z114+AA114+AB114+AC114) /K114</f>
        <v>0</v>
      </c>
      <c r="AG114" s="97">
        <f t="shared" ref="AG114" si="314">(Y114+Z114+AA114+AB114+AC114+AD114+AE114)/K114</f>
        <v>0</v>
      </c>
      <c r="AH114" s="37"/>
      <c r="AI114" s="37"/>
      <c r="AJ114" s="37">
        <v>0</v>
      </c>
      <c r="AK114" s="37">
        <v>0</v>
      </c>
      <c r="AL114" s="37">
        <v>0</v>
      </c>
      <c r="AM114" s="37">
        <v>1</v>
      </c>
      <c r="AN114" s="37">
        <v>0</v>
      </c>
      <c r="AO114" s="37">
        <v>0</v>
      </c>
      <c r="AP114" s="37">
        <v>0</v>
      </c>
      <c r="AQ114" s="117">
        <f>(AJ114+AK114+AL114+AM114+AN114) /K114</f>
        <v>1.7543859649122806E-2</v>
      </c>
      <c r="AR114" s="97">
        <f>(AJ114+AK114+AL114+AM114+AN114+AO114+AP114)/K114</f>
        <v>1.7543859649122806E-2</v>
      </c>
    </row>
    <row r="115" spans="2:49" x14ac:dyDescent="0.25">
      <c r="B115" s="16"/>
      <c r="C115" s="5"/>
      <c r="D115" s="6"/>
      <c r="E115" s="6"/>
      <c r="F115" s="35" t="s">
        <v>4</v>
      </c>
      <c r="G115" s="35" t="s">
        <v>73</v>
      </c>
      <c r="H115" s="36">
        <v>3</v>
      </c>
      <c r="I115" s="96" t="s">
        <v>28</v>
      </c>
      <c r="J115" s="96" t="s">
        <v>28</v>
      </c>
      <c r="K115" s="39" t="s">
        <v>29</v>
      </c>
      <c r="L115" s="40"/>
      <c r="M115" s="40"/>
      <c r="N115" s="40"/>
      <c r="O115" s="40"/>
      <c r="P115" s="40"/>
      <c r="Q115" s="40"/>
      <c r="R115" s="40"/>
      <c r="S115" s="40"/>
      <c r="T115" s="40"/>
      <c r="U115" s="117"/>
      <c r="V115" s="97"/>
      <c r="W115" s="37"/>
      <c r="X115" s="37"/>
      <c r="Y115" s="37"/>
      <c r="Z115" s="37"/>
      <c r="AA115" s="37"/>
      <c r="AB115" s="37"/>
      <c r="AC115" s="37"/>
      <c r="AD115" s="37"/>
      <c r="AE115" s="37"/>
      <c r="AF115" s="117"/>
      <c r="AG115" s="97"/>
      <c r="AH115" s="37"/>
      <c r="AI115" s="37"/>
      <c r="AJ115" s="37"/>
      <c r="AK115" s="37"/>
      <c r="AL115" s="37"/>
      <c r="AM115" s="37"/>
      <c r="AN115" s="37"/>
      <c r="AO115" s="37"/>
      <c r="AP115" s="37"/>
      <c r="AQ115" s="117"/>
      <c r="AR115" s="97"/>
    </row>
    <row r="116" spans="2:49" x14ac:dyDescent="0.25">
      <c r="B116" s="16"/>
      <c r="C116" s="5"/>
      <c r="D116" s="6"/>
      <c r="E116" s="6"/>
      <c r="F116" s="35" t="s">
        <v>5</v>
      </c>
      <c r="G116" s="35" t="s">
        <v>73</v>
      </c>
      <c r="H116" s="36">
        <v>6</v>
      </c>
      <c r="I116" s="96" t="s">
        <v>28</v>
      </c>
      <c r="J116" s="96" t="s">
        <v>28</v>
      </c>
      <c r="K116" s="39" t="s">
        <v>29</v>
      </c>
      <c r="L116" s="40"/>
      <c r="M116" s="40"/>
      <c r="N116" s="40"/>
      <c r="O116" s="40"/>
      <c r="P116" s="40"/>
      <c r="Q116" s="40"/>
      <c r="R116" s="40"/>
      <c r="S116" s="40"/>
      <c r="T116" s="40"/>
      <c r="U116" s="117"/>
      <c r="V116" s="97"/>
      <c r="W116" s="37"/>
      <c r="X116" s="37"/>
      <c r="Y116" s="37"/>
      <c r="Z116" s="37"/>
      <c r="AA116" s="37"/>
      <c r="AB116" s="37"/>
      <c r="AC116" s="37"/>
      <c r="AD116" s="37"/>
      <c r="AE116" s="37"/>
      <c r="AF116" s="117"/>
      <c r="AG116" s="97"/>
      <c r="AH116" s="37"/>
      <c r="AI116" s="37"/>
      <c r="AJ116" s="37"/>
      <c r="AK116" s="37"/>
      <c r="AL116" s="37"/>
      <c r="AM116" s="37"/>
      <c r="AN116" s="37"/>
      <c r="AO116" s="37"/>
      <c r="AP116" s="37"/>
      <c r="AQ116" s="117"/>
      <c r="AR116" s="97"/>
    </row>
    <row r="117" spans="2:49" s="10" customFormat="1" ht="15.75" thickBot="1" x14ac:dyDescent="0.3">
      <c r="B117" s="15"/>
      <c r="C117" s="8"/>
      <c r="D117" s="9"/>
      <c r="E117" s="9"/>
      <c r="F117" s="44"/>
      <c r="G117" s="44"/>
      <c r="H117" s="42"/>
      <c r="I117" s="98"/>
      <c r="J117" s="98"/>
      <c r="K117" s="43"/>
      <c r="L117" s="44"/>
      <c r="M117" s="44"/>
      <c r="N117" s="44"/>
      <c r="O117" s="44"/>
      <c r="P117" s="44"/>
      <c r="Q117" s="44"/>
      <c r="R117" s="44"/>
      <c r="S117" s="44"/>
      <c r="T117" s="44"/>
      <c r="U117" s="118"/>
      <c r="V117" s="103"/>
      <c r="W117" s="44"/>
      <c r="X117" s="44"/>
      <c r="Y117" s="44"/>
      <c r="Z117" s="44"/>
      <c r="AA117" s="44"/>
      <c r="AB117" s="44"/>
      <c r="AC117" s="44"/>
      <c r="AD117" s="44"/>
      <c r="AE117" s="44"/>
      <c r="AF117" s="118"/>
      <c r="AG117" s="103"/>
      <c r="AH117" s="44"/>
      <c r="AI117" s="44"/>
      <c r="AJ117" s="44"/>
      <c r="AK117" s="44"/>
      <c r="AL117" s="44"/>
      <c r="AM117" s="44"/>
      <c r="AN117" s="44"/>
      <c r="AO117" s="44"/>
      <c r="AP117" s="44"/>
      <c r="AQ117" s="118"/>
      <c r="AR117" s="103"/>
      <c r="AS117" s="17"/>
      <c r="AT117" s="17"/>
      <c r="AU117" s="17"/>
      <c r="AV117" s="17"/>
      <c r="AW117" s="17"/>
    </row>
    <row r="118" spans="2:49" x14ac:dyDescent="0.25">
      <c r="B118" s="16"/>
      <c r="C118" s="5" t="s">
        <v>24</v>
      </c>
      <c r="D118" s="6"/>
      <c r="E118" s="6"/>
      <c r="F118" s="35" t="s">
        <v>1</v>
      </c>
      <c r="G118" s="35" t="s">
        <v>73</v>
      </c>
      <c r="H118" s="36">
        <v>1</v>
      </c>
      <c r="I118" s="97">
        <f t="shared" ref="I118" si="315">U118+AF118+AQ118</f>
        <v>0.7448275862068966</v>
      </c>
      <c r="J118" s="97">
        <f t="shared" ref="J118" si="316">V118+AG118+AR118</f>
        <v>0.77586206896551724</v>
      </c>
      <c r="K118" s="39">
        <v>290</v>
      </c>
      <c r="L118" s="37"/>
      <c r="M118" s="37"/>
      <c r="N118" s="37"/>
      <c r="O118" s="37"/>
      <c r="P118" s="37"/>
      <c r="Q118" s="37">
        <v>174</v>
      </c>
      <c r="R118" s="37">
        <v>40</v>
      </c>
      <c r="S118" s="37">
        <v>4</v>
      </c>
      <c r="T118" s="37">
        <v>1</v>
      </c>
      <c r="U118" s="117">
        <f t="shared" ref="U118" si="317">(Q118+R118)/K118</f>
        <v>0.73793103448275865</v>
      </c>
      <c r="V118" s="97">
        <f t="shared" ref="V118" si="318">(Q118+R118+S118+T118)/K118</f>
        <v>0.7551724137931034</v>
      </c>
      <c r="W118" s="37"/>
      <c r="X118" s="37"/>
      <c r="Y118" s="37"/>
      <c r="Z118" s="37"/>
      <c r="AA118" s="37"/>
      <c r="AB118" s="37">
        <v>0</v>
      </c>
      <c r="AC118" s="37">
        <v>0</v>
      </c>
      <c r="AD118" s="37">
        <v>0</v>
      </c>
      <c r="AE118" s="37">
        <v>0</v>
      </c>
      <c r="AF118" s="117">
        <f t="shared" ref="AF118" si="319">(AB118+AC118)/K118</f>
        <v>0</v>
      </c>
      <c r="AG118" s="97">
        <f t="shared" ref="AG118" si="320">(AB118+AC118+AD118+AE118)/K118</f>
        <v>0</v>
      </c>
      <c r="AH118" s="37"/>
      <c r="AI118" s="37"/>
      <c r="AJ118" s="37"/>
      <c r="AK118" s="37"/>
      <c r="AL118" s="37"/>
      <c r="AM118" s="37">
        <v>0</v>
      </c>
      <c r="AN118" s="37">
        <v>2</v>
      </c>
      <c r="AO118" s="37">
        <v>3</v>
      </c>
      <c r="AP118" s="37">
        <v>1</v>
      </c>
      <c r="AQ118" s="117">
        <f t="shared" ref="AQ118" si="321">(AM118+AN118)/K118</f>
        <v>6.8965517241379309E-3</v>
      </c>
      <c r="AR118" s="97">
        <f t="shared" ref="AR118" si="322">(AM118+AN118+AO118+AP118)/K118</f>
        <v>2.0689655172413793E-2</v>
      </c>
    </row>
    <row r="119" spans="2:49" x14ac:dyDescent="0.25">
      <c r="B119" s="16"/>
      <c r="C119" s="5"/>
      <c r="D119" s="6"/>
      <c r="E119" s="6"/>
      <c r="F119" s="35" t="s">
        <v>32</v>
      </c>
      <c r="G119" s="35" t="s">
        <v>73</v>
      </c>
      <c r="H119" s="36">
        <v>2</v>
      </c>
      <c r="I119" s="97">
        <f t="shared" ref="I119" si="323">U119+AF119+AQ119</f>
        <v>0.84482758620689646</v>
      </c>
      <c r="J119" s="97">
        <f t="shared" ref="J119" si="324">V119+AG119+AR119</f>
        <v>0.86206896551724133</v>
      </c>
      <c r="K119" s="38">
        <v>116</v>
      </c>
      <c r="L119" s="37"/>
      <c r="M119" s="37"/>
      <c r="N119" s="37"/>
      <c r="O119" s="37"/>
      <c r="P119" s="37">
        <v>25</v>
      </c>
      <c r="Q119" s="37">
        <v>35</v>
      </c>
      <c r="R119" s="37">
        <v>31</v>
      </c>
      <c r="S119" s="37">
        <v>0</v>
      </c>
      <c r="T119" s="37">
        <v>2</v>
      </c>
      <c r="U119" s="117">
        <f t="shared" ref="U119" si="325">(P119+Q119+R119)/K119</f>
        <v>0.78448275862068961</v>
      </c>
      <c r="V119" s="97">
        <f t="shared" ref="V119" si="326">(P119+Q119+R119+S119+T119)/K119</f>
        <v>0.80172413793103448</v>
      </c>
      <c r="W119" s="37"/>
      <c r="X119" s="37"/>
      <c r="Y119" s="37"/>
      <c r="Z119" s="37"/>
      <c r="AA119" s="37">
        <v>0</v>
      </c>
      <c r="AB119" s="37">
        <v>0</v>
      </c>
      <c r="AC119" s="37">
        <v>0</v>
      </c>
      <c r="AD119" s="37">
        <v>0</v>
      </c>
      <c r="AE119" s="37">
        <v>0</v>
      </c>
      <c r="AF119" s="117">
        <f t="shared" ref="AF119" si="327">(AA119+AB119+AC119)/K119</f>
        <v>0</v>
      </c>
      <c r="AG119" s="97">
        <f t="shared" ref="AG119" si="328">(AA119+AB119+AC119+AD119+AE119)/K119</f>
        <v>0</v>
      </c>
      <c r="AH119" s="37"/>
      <c r="AI119" s="37"/>
      <c r="AJ119" s="37"/>
      <c r="AK119" s="37"/>
      <c r="AL119" s="37">
        <v>6</v>
      </c>
      <c r="AM119" s="37">
        <v>1</v>
      </c>
      <c r="AN119" s="37">
        <v>0</v>
      </c>
      <c r="AO119" s="37">
        <v>0</v>
      </c>
      <c r="AP119" s="37">
        <v>0</v>
      </c>
      <c r="AQ119" s="117">
        <f t="shared" ref="AQ119" si="329">(AL119+AM119+AN119)/K119</f>
        <v>6.0344827586206899E-2</v>
      </c>
      <c r="AR119" s="97">
        <f t="shared" ref="AR119" si="330">(AL119+AM119+AN119+AO119+AP119)/K119</f>
        <v>6.0344827586206899E-2</v>
      </c>
    </row>
    <row r="120" spans="2:49" x14ac:dyDescent="0.25">
      <c r="B120" s="16"/>
      <c r="C120" s="5"/>
      <c r="D120" s="6"/>
      <c r="E120" s="6"/>
      <c r="F120" s="35" t="s">
        <v>2</v>
      </c>
      <c r="G120" s="35" t="s">
        <v>73</v>
      </c>
      <c r="H120" s="36">
        <v>4</v>
      </c>
      <c r="I120" s="96" t="s">
        <v>28</v>
      </c>
      <c r="J120" s="96" t="s">
        <v>28</v>
      </c>
      <c r="K120" s="39" t="s">
        <v>29</v>
      </c>
      <c r="L120" s="40"/>
      <c r="M120" s="40"/>
      <c r="N120" s="40"/>
      <c r="O120" s="40"/>
      <c r="P120" s="40"/>
      <c r="Q120" s="40"/>
      <c r="R120" s="40"/>
      <c r="S120" s="40"/>
      <c r="T120" s="40"/>
      <c r="U120" s="117"/>
      <c r="V120" s="97"/>
      <c r="W120" s="37"/>
      <c r="X120" s="37"/>
      <c r="Y120" s="37"/>
      <c r="Z120" s="37"/>
      <c r="AA120" s="37"/>
      <c r="AB120" s="37"/>
      <c r="AC120" s="37"/>
      <c r="AD120" s="37"/>
      <c r="AE120" s="37"/>
      <c r="AF120" s="117"/>
      <c r="AG120" s="97"/>
      <c r="AH120" s="37"/>
      <c r="AI120" s="37"/>
      <c r="AJ120" s="37"/>
      <c r="AK120" s="37"/>
      <c r="AL120" s="37"/>
      <c r="AM120" s="37"/>
      <c r="AN120" s="37"/>
      <c r="AO120" s="37"/>
      <c r="AP120" s="37"/>
      <c r="AQ120" s="117"/>
      <c r="AR120" s="97"/>
    </row>
    <row r="121" spans="2:49" x14ac:dyDescent="0.25">
      <c r="B121" s="16"/>
      <c r="C121" s="5"/>
      <c r="D121" s="6"/>
      <c r="E121" s="6"/>
      <c r="F121" s="35" t="s">
        <v>4</v>
      </c>
      <c r="G121" s="35" t="s">
        <v>73</v>
      </c>
      <c r="H121" s="36">
        <v>3</v>
      </c>
      <c r="I121" s="96" t="s">
        <v>28</v>
      </c>
      <c r="J121" s="96" t="s">
        <v>28</v>
      </c>
      <c r="K121" s="39" t="s">
        <v>29</v>
      </c>
      <c r="L121" s="40"/>
      <c r="M121" s="40"/>
      <c r="N121" s="40"/>
      <c r="O121" s="40"/>
      <c r="P121" s="40"/>
      <c r="Q121" s="40"/>
      <c r="R121" s="40"/>
      <c r="S121" s="40"/>
      <c r="T121" s="40"/>
      <c r="U121" s="117"/>
      <c r="V121" s="97"/>
      <c r="W121" s="37"/>
      <c r="X121" s="37"/>
      <c r="Y121" s="37"/>
      <c r="Z121" s="37"/>
      <c r="AA121" s="37"/>
      <c r="AB121" s="37"/>
      <c r="AC121" s="37"/>
      <c r="AD121" s="37"/>
      <c r="AE121" s="37"/>
      <c r="AF121" s="117"/>
      <c r="AG121" s="97"/>
      <c r="AH121" s="37"/>
      <c r="AI121" s="37"/>
      <c r="AJ121" s="37"/>
      <c r="AK121" s="37"/>
      <c r="AL121" s="37"/>
      <c r="AM121" s="37"/>
      <c r="AN121" s="37"/>
      <c r="AO121" s="37"/>
      <c r="AP121" s="37"/>
      <c r="AQ121" s="117"/>
      <c r="AR121" s="97"/>
    </row>
    <row r="122" spans="2:49" x14ac:dyDescent="0.25">
      <c r="B122" s="16"/>
      <c r="C122" s="5"/>
      <c r="D122" s="6"/>
      <c r="E122" s="6"/>
      <c r="F122" s="35" t="s">
        <v>5</v>
      </c>
      <c r="G122" s="35" t="s">
        <v>73</v>
      </c>
      <c r="H122" s="36">
        <v>6</v>
      </c>
      <c r="I122" s="96" t="s">
        <v>28</v>
      </c>
      <c r="J122" s="96" t="s">
        <v>28</v>
      </c>
      <c r="K122" s="39" t="s">
        <v>29</v>
      </c>
      <c r="L122" s="40"/>
      <c r="M122" s="40"/>
      <c r="N122" s="40"/>
      <c r="O122" s="40"/>
      <c r="P122" s="40"/>
      <c r="Q122" s="40"/>
      <c r="R122" s="40"/>
      <c r="S122" s="40"/>
      <c r="T122" s="40"/>
      <c r="U122" s="117"/>
      <c r="V122" s="97"/>
      <c r="W122" s="37"/>
      <c r="X122" s="37"/>
      <c r="Y122" s="37"/>
      <c r="Z122" s="37"/>
      <c r="AA122" s="37"/>
      <c r="AB122" s="37"/>
      <c r="AC122" s="37"/>
      <c r="AD122" s="37"/>
      <c r="AE122" s="37"/>
      <c r="AF122" s="117"/>
      <c r="AG122" s="97"/>
      <c r="AH122" s="37"/>
      <c r="AI122" s="37"/>
      <c r="AJ122" s="37"/>
      <c r="AK122" s="37"/>
      <c r="AL122" s="37"/>
      <c r="AM122" s="37"/>
      <c r="AN122" s="37"/>
      <c r="AO122" s="37"/>
      <c r="AP122" s="37"/>
      <c r="AQ122" s="117"/>
      <c r="AR122" s="97"/>
    </row>
    <row r="123" spans="2:49" s="28" customFormat="1" ht="15.75" thickBot="1" x14ac:dyDescent="0.3">
      <c r="B123" s="27"/>
      <c r="C123" s="8"/>
      <c r="D123" s="8"/>
      <c r="E123" s="8"/>
      <c r="F123" s="44"/>
      <c r="G123" s="44"/>
      <c r="H123" s="42"/>
      <c r="I123" s="98"/>
      <c r="J123" s="98"/>
      <c r="K123" s="43"/>
      <c r="L123" s="44"/>
      <c r="M123" s="44"/>
      <c r="N123" s="44"/>
      <c r="O123" s="44"/>
      <c r="P123" s="44"/>
      <c r="Q123" s="44"/>
      <c r="R123" s="44"/>
      <c r="S123" s="44"/>
      <c r="T123" s="44"/>
      <c r="U123" s="118"/>
      <c r="V123" s="103"/>
      <c r="W123" s="44"/>
      <c r="X123" s="44"/>
      <c r="Y123" s="44"/>
      <c r="Z123" s="44"/>
      <c r="AA123" s="44"/>
      <c r="AB123" s="44"/>
      <c r="AC123" s="44"/>
      <c r="AD123" s="44"/>
      <c r="AE123" s="44"/>
      <c r="AF123" s="118"/>
      <c r="AG123" s="103"/>
      <c r="AH123" s="44"/>
      <c r="AI123" s="44"/>
      <c r="AJ123" s="44"/>
      <c r="AK123" s="44"/>
      <c r="AL123" s="44"/>
      <c r="AM123" s="44"/>
      <c r="AN123" s="44"/>
      <c r="AO123" s="44"/>
      <c r="AP123" s="44"/>
      <c r="AQ123" s="118"/>
      <c r="AR123" s="103"/>
      <c r="AS123" s="26"/>
      <c r="AT123" s="26"/>
      <c r="AU123" s="26"/>
      <c r="AV123" s="26"/>
      <c r="AW123" s="26"/>
    </row>
    <row r="124" spans="2:49" x14ac:dyDescent="0.25">
      <c r="B124" s="16"/>
      <c r="C124" s="5" t="s">
        <v>25</v>
      </c>
      <c r="D124" s="6"/>
      <c r="E124" s="6"/>
      <c r="F124" s="35" t="s">
        <v>1</v>
      </c>
      <c r="G124" s="35" t="s">
        <v>73</v>
      </c>
      <c r="H124" s="36">
        <v>1</v>
      </c>
      <c r="I124" s="97">
        <f t="shared" ref="I124" si="331">U124+AF124+AQ124</f>
        <v>0.77054794520547953</v>
      </c>
      <c r="J124" s="97">
        <f t="shared" ref="J124" si="332">V124+AG124+AR124</f>
        <v>0.79794520547945214</v>
      </c>
      <c r="K124" s="38">
        <v>292</v>
      </c>
      <c r="L124" s="37"/>
      <c r="M124" s="37"/>
      <c r="N124" s="37"/>
      <c r="O124" s="37"/>
      <c r="P124" s="37"/>
      <c r="Q124" s="37">
        <v>167</v>
      </c>
      <c r="R124" s="37">
        <v>56</v>
      </c>
      <c r="S124" s="37">
        <v>3</v>
      </c>
      <c r="T124" s="37">
        <v>2</v>
      </c>
      <c r="U124" s="117">
        <f t="shared" ref="U124" si="333">(Q124+R124)/K124</f>
        <v>0.76369863013698636</v>
      </c>
      <c r="V124" s="97">
        <f t="shared" ref="V124" si="334">(Q124+R124+S124+T124)/K124</f>
        <v>0.78082191780821919</v>
      </c>
      <c r="W124" s="37"/>
      <c r="X124" s="37"/>
      <c r="Y124" s="37"/>
      <c r="Z124" s="37"/>
      <c r="AA124" s="37"/>
      <c r="AB124" s="37">
        <v>0</v>
      </c>
      <c r="AC124" s="37">
        <v>1</v>
      </c>
      <c r="AD124" s="37">
        <v>1</v>
      </c>
      <c r="AE124" s="37">
        <v>0</v>
      </c>
      <c r="AF124" s="117">
        <f t="shared" ref="AF124" si="335">(AB124+AC124)/K124</f>
        <v>3.4246575342465752E-3</v>
      </c>
      <c r="AG124" s="97">
        <f t="shared" ref="AG124" si="336">(AB124+AC124+AD124+AE124)/K124</f>
        <v>6.8493150684931503E-3</v>
      </c>
      <c r="AH124" s="37"/>
      <c r="AI124" s="37"/>
      <c r="AJ124" s="37"/>
      <c r="AK124" s="37"/>
      <c r="AL124" s="37"/>
      <c r="AM124" s="37">
        <v>0</v>
      </c>
      <c r="AN124" s="37">
        <v>1</v>
      </c>
      <c r="AO124" s="37">
        <v>2</v>
      </c>
      <c r="AP124" s="37">
        <v>0</v>
      </c>
      <c r="AQ124" s="117">
        <f t="shared" ref="AQ124" si="337">(AM124+AN124)/K124</f>
        <v>3.4246575342465752E-3</v>
      </c>
      <c r="AR124" s="97">
        <f t="shared" ref="AR124" si="338">(AM124+AN124+AO124+AP124)/K124</f>
        <v>1.0273972602739725E-2</v>
      </c>
    </row>
    <row r="125" spans="2:49" x14ac:dyDescent="0.25">
      <c r="B125" s="16"/>
      <c r="C125" s="5"/>
      <c r="D125" s="6"/>
      <c r="E125" s="6"/>
      <c r="F125" s="35" t="s">
        <v>32</v>
      </c>
      <c r="G125" s="35" t="s">
        <v>73</v>
      </c>
      <c r="H125" s="36">
        <v>2</v>
      </c>
      <c r="I125" s="97">
        <f t="shared" ref="I125" si="339">U125+AF125+AQ125</f>
        <v>0.73758865248226957</v>
      </c>
      <c r="J125" s="97">
        <f t="shared" ref="J125" si="340">V125+AG125+AR125</f>
        <v>0.79196217494089827</v>
      </c>
      <c r="K125" s="38">
        <v>423</v>
      </c>
      <c r="L125" s="37"/>
      <c r="M125" s="37"/>
      <c r="N125" s="37"/>
      <c r="O125" s="37"/>
      <c r="P125" s="37">
        <v>23</v>
      </c>
      <c r="Q125" s="37">
        <v>219</v>
      </c>
      <c r="R125" s="37">
        <v>57</v>
      </c>
      <c r="S125" s="37">
        <v>8</v>
      </c>
      <c r="T125" s="37">
        <v>3</v>
      </c>
      <c r="U125" s="117">
        <f t="shared" ref="U125" si="341">(P125+Q125+R125)/K125</f>
        <v>0.70685579196217496</v>
      </c>
      <c r="V125" s="97">
        <f t="shared" ref="V125" si="342">(P125+Q125+R125+S125+T125)/K125</f>
        <v>0.7328605200945626</v>
      </c>
      <c r="W125" s="37"/>
      <c r="X125" s="37"/>
      <c r="Y125" s="37"/>
      <c r="Z125" s="37"/>
      <c r="AA125" s="37">
        <v>0</v>
      </c>
      <c r="AB125" s="37">
        <v>0</v>
      </c>
      <c r="AC125" s="37">
        <v>2</v>
      </c>
      <c r="AD125" s="37">
        <v>4</v>
      </c>
      <c r="AE125" s="37">
        <v>1</v>
      </c>
      <c r="AF125" s="117">
        <f t="shared" ref="AF125" si="343">(AA125+AB125+AC125)/K125</f>
        <v>4.7281323877068557E-3</v>
      </c>
      <c r="AG125" s="97">
        <f t="shared" ref="AG125" si="344">(AA125+AB125+AC125+AD125+AE125)/K125</f>
        <v>1.6548463356973995E-2</v>
      </c>
      <c r="AH125" s="37"/>
      <c r="AI125" s="37"/>
      <c r="AJ125" s="37"/>
      <c r="AK125" s="37"/>
      <c r="AL125" s="37">
        <v>2</v>
      </c>
      <c r="AM125" s="37">
        <v>6</v>
      </c>
      <c r="AN125" s="37">
        <v>3</v>
      </c>
      <c r="AO125" s="37">
        <v>4</v>
      </c>
      <c r="AP125" s="37">
        <v>3</v>
      </c>
      <c r="AQ125" s="117">
        <f t="shared" ref="AQ125" si="345">(AL125+AM125+AN125)/K125</f>
        <v>2.6004728132387706E-2</v>
      </c>
      <c r="AR125" s="97">
        <f t="shared" ref="AR125" si="346">(AL125+AM125+AN125+AO125+AP125)/K125</f>
        <v>4.2553191489361701E-2</v>
      </c>
    </row>
    <row r="126" spans="2:49" x14ac:dyDescent="0.25">
      <c r="B126" s="16"/>
      <c r="C126" s="5"/>
      <c r="D126" s="6"/>
      <c r="E126" s="6"/>
      <c r="F126" s="35" t="s">
        <v>2</v>
      </c>
      <c r="G126" s="35" t="s">
        <v>73</v>
      </c>
      <c r="H126" s="36">
        <v>4</v>
      </c>
      <c r="I126" s="97">
        <f t="shared" ref="I126" si="347">U126+AF126+AQ126</f>
        <v>0.82352941176470584</v>
      </c>
      <c r="J126" s="97">
        <f>V126+AG126+AR126</f>
        <v>0.88235294117647056</v>
      </c>
      <c r="K126" s="38">
        <v>17</v>
      </c>
      <c r="L126" s="37"/>
      <c r="M126" s="37"/>
      <c r="N126" s="37">
        <v>13</v>
      </c>
      <c r="O126" s="37">
        <v>1</v>
      </c>
      <c r="P126" s="37">
        <v>0</v>
      </c>
      <c r="Q126" s="37">
        <v>0</v>
      </c>
      <c r="R126" s="37">
        <v>0</v>
      </c>
      <c r="S126" s="37">
        <v>0</v>
      </c>
      <c r="T126" s="37">
        <v>0</v>
      </c>
      <c r="U126" s="117">
        <f t="shared" ref="U126" si="348">(N126+O126+P126+Q126+R126) /K126</f>
        <v>0.82352941176470584</v>
      </c>
      <c r="V126" s="97">
        <f t="shared" ref="V126" si="349">(N126+O126+P126+Q126+R126+S126+T126)/K126</f>
        <v>0.82352941176470584</v>
      </c>
      <c r="W126" s="37"/>
      <c r="X126" s="37"/>
      <c r="Y126" s="37">
        <v>0</v>
      </c>
      <c r="Z126" s="37">
        <v>0</v>
      </c>
      <c r="AA126" s="37">
        <v>0</v>
      </c>
      <c r="AB126" s="37">
        <v>0</v>
      </c>
      <c r="AC126" s="37">
        <v>0</v>
      </c>
      <c r="AD126" s="37">
        <v>0</v>
      </c>
      <c r="AE126" s="37">
        <v>0</v>
      </c>
      <c r="AF126" s="117">
        <f t="shared" ref="AF126" si="350">(Y126+Z126+AA126+AB126+AC126) /K126</f>
        <v>0</v>
      </c>
      <c r="AG126" s="97">
        <f t="shared" ref="AG126" si="351">(Y126+Z126+AA126+AB126+AC126+AD126+AE126)/K126</f>
        <v>0</v>
      </c>
      <c r="AH126" s="37"/>
      <c r="AI126" s="37"/>
      <c r="AJ126" s="37">
        <v>0</v>
      </c>
      <c r="AK126" s="37">
        <v>0</v>
      </c>
      <c r="AL126" s="37">
        <v>0</v>
      </c>
      <c r="AM126" s="37">
        <v>0</v>
      </c>
      <c r="AN126" s="37">
        <v>0</v>
      </c>
      <c r="AO126" s="37">
        <v>1</v>
      </c>
      <c r="AP126" s="37">
        <v>0</v>
      </c>
      <c r="AQ126" s="117">
        <f t="shared" ref="AQ126" si="352">(AJ126+AK126+AL126+AM126+AN126) /K126</f>
        <v>0</v>
      </c>
      <c r="AR126" s="97">
        <f t="shared" ref="AR126" si="353">(AJ126+AK126+AL126+AM126+AN126+AO126+AP126)/K126</f>
        <v>5.8823529411764705E-2</v>
      </c>
    </row>
    <row r="127" spans="2:49" x14ac:dyDescent="0.25">
      <c r="B127" s="16"/>
      <c r="C127" s="5"/>
      <c r="D127" s="6"/>
      <c r="E127" s="6"/>
      <c r="F127" s="35" t="s">
        <v>4</v>
      </c>
      <c r="G127" s="35" t="s">
        <v>73</v>
      </c>
      <c r="H127" s="36">
        <v>3</v>
      </c>
      <c r="I127" s="96" t="s">
        <v>28</v>
      </c>
      <c r="J127" s="96" t="s">
        <v>28</v>
      </c>
      <c r="K127" s="39" t="s">
        <v>29</v>
      </c>
      <c r="L127" s="40"/>
      <c r="M127" s="40"/>
      <c r="N127" s="40"/>
      <c r="O127" s="40"/>
      <c r="P127" s="40"/>
      <c r="Q127" s="40"/>
      <c r="R127" s="40"/>
      <c r="S127" s="40"/>
      <c r="T127" s="40"/>
      <c r="U127" s="117"/>
      <c r="V127" s="97"/>
      <c r="W127" s="37"/>
      <c r="X127" s="37"/>
      <c r="Y127" s="37"/>
      <c r="Z127" s="37"/>
      <c r="AA127" s="37"/>
      <c r="AB127" s="37"/>
      <c r="AC127" s="37"/>
      <c r="AD127" s="37"/>
      <c r="AE127" s="37"/>
      <c r="AF127" s="117"/>
      <c r="AG127" s="97"/>
      <c r="AH127" s="37"/>
      <c r="AI127" s="37"/>
      <c r="AJ127" s="37"/>
      <c r="AK127" s="37"/>
      <c r="AL127" s="37"/>
      <c r="AM127" s="37"/>
      <c r="AN127" s="37"/>
      <c r="AO127" s="37"/>
      <c r="AP127" s="37"/>
      <c r="AQ127" s="117"/>
      <c r="AR127" s="97"/>
    </row>
    <row r="128" spans="2:49" x14ac:dyDescent="0.25">
      <c r="B128" s="16"/>
      <c r="C128" s="5"/>
      <c r="D128" s="6"/>
      <c r="E128" s="6"/>
      <c r="F128" s="35" t="s">
        <v>5</v>
      </c>
      <c r="G128" s="35" t="s">
        <v>73</v>
      </c>
      <c r="H128" s="36">
        <v>6</v>
      </c>
      <c r="I128" s="96" t="s">
        <v>28</v>
      </c>
      <c r="J128" s="96" t="s">
        <v>28</v>
      </c>
      <c r="K128" s="39" t="s">
        <v>29</v>
      </c>
      <c r="L128" s="40"/>
      <c r="M128" s="40"/>
      <c r="N128" s="40"/>
      <c r="O128" s="40"/>
      <c r="P128" s="40"/>
      <c r="Q128" s="40"/>
      <c r="R128" s="40"/>
      <c r="S128" s="40"/>
      <c r="T128" s="40"/>
      <c r="U128" s="117"/>
      <c r="V128" s="97"/>
      <c r="W128" s="37"/>
      <c r="X128" s="37"/>
      <c r="Y128" s="37"/>
      <c r="Z128" s="37"/>
      <c r="AA128" s="37"/>
      <c r="AB128" s="37"/>
      <c r="AC128" s="37"/>
      <c r="AD128" s="37"/>
      <c r="AE128" s="37"/>
      <c r="AF128" s="117"/>
      <c r="AG128" s="97"/>
      <c r="AH128" s="37"/>
      <c r="AI128" s="37"/>
      <c r="AJ128" s="37"/>
      <c r="AK128" s="37"/>
      <c r="AL128" s="37"/>
      <c r="AM128" s="37"/>
      <c r="AN128" s="37"/>
      <c r="AO128" s="37"/>
      <c r="AP128" s="37"/>
      <c r="AQ128" s="117"/>
      <c r="AR128" s="97"/>
    </row>
    <row r="129" spans="2:49" s="28" customFormat="1" ht="15.75" thickBot="1" x14ac:dyDescent="0.3">
      <c r="B129" s="27"/>
      <c r="C129" s="8"/>
      <c r="D129" s="8"/>
      <c r="E129" s="8"/>
      <c r="F129" s="44"/>
      <c r="G129" s="44"/>
      <c r="H129" s="42"/>
      <c r="I129" s="98"/>
      <c r="J129" s="98"/>
      <c r="K129" s="43"/>
      <c r="L129" s="44"/>
      <c r="M129" s="44"/>
      <c r="N129" s="44"/>
      <c r="O129" s="44"/>
      <c r="P129" s="44"/>
      <c r="Q129" s="44"/>
      <c r="R129" s="44"/>
      <c r="S129" s="44"/>
      <c r="T129" s="44"/>
      <c r="U129" s="118"/>
      <c r="V129" s="103"/>
      <c r="W129" s="44"/>
      <c r="X129" s="44"/>
      <c r="Y129" s="44"/>
      <c r="Z129" s="44"/>
      <c r="AA129" s="44"/>
      <c r="AB129" s="44"/>
      <c r="AC129" s="44"/>
      <c r="AD129" s="44"/>
      <c r="AE129" s="44"/>
      <c r="AF129" s="118"/>
      <c r="AG129" s="103"/>
      <c r="AH129" s="44"/>
      <c r="AI129" s="44"/>
      <c r="AJ129" s="44"/>
      <c r="AK129" s="44"/>
      <c r="AL129" s="44"/>
      <c r="AM129" s="44"/>
      <c r="AN129" s="44"/>
      <c r="AO129" s="44"/>
      <c r="AP129" s="44"/>
      <c r="AQ129" s="118"/>
      <c r="AR129" s="103"/>
      <c r="AS129" s="26"/>
      <c r="AT129" s="26"/>
      <c r="AU129" s="26"/>
      <c r="AV129" s="26"/>
      <c r="AW129" s="26"/>
    </row>
    <row r="130" spans="2:49" x14ac:dyDescent="0.25">
      <c r="B130" s="16"/>
      <c r="C130" s="5" t="s">
        <v>26</v>
      </c>
      <c r="D130" s="6"/>
      <c r="E130" s="6"/>
      <c r="F130" s="35" t="s">
        <v>1</v>
      </c>
      <c r="G130" s="35" t="s">
        <v>73</v>
      </c>
      <c r="H130" s="36"/>
      <c r="I130" s="97">
        <f t="shared" ref="I130" si="354">U130+AF130+AQ130</f>
        <v>0.75378575434660688</v>
      </c>
      <c r="J130" s="97">
        <f t="shared" ref="J130" si="355">V130+AG130+AR130</f>
        <v>0.78182837913628722</v>
      </c>
      <c r="K130" s="39">
        <v>1783</v>
      </c>
      <c r="L130" s="37"/>
      <c r="M130" s="37"/>
      <c r="N130" s="37"/>
      <c r="O130" s="37"/>
      <c r="P130" s="37"/>
      <c r="Q130" s="40">
        <v>1086</v>
      </c>
      <c r="R130" s="37">
        <v>257</v>
      </c>
      <c r="S130" s="37">
        <v>38</v>
      </c>
      <c r="T130" s="37">
        <v>4</v>
      </c>
      <c r="U130" s="117">
        <f t="shared" ref="U130" si="356">(Q130+R130)/K130</f>
        <v>0.75322490185081326</v>
      </c>
      <c r="V130" s="97">
        <f t="shared" ref="V130" si="357">(Q130+R130+S130+T130)/K130</f>
        <v>0.77678070667414467</v>
      </c>
      <c r="W130" s="37"/>
      <c r="X130" s="37"/>
      <c r="Y130" s="37"/>
      <c r="Z130" s="37"/>
      <c r="AA130" s="37"/>
      <c r="AB130" s="37">
        <v>0</v>
      </c>
      <c r="AC130" s="37">
        <v>0</v>
      </c>
      <c r="AD130" s="37">
        <v>1</v>
      </c>
      <c r="AE130" s="37">
        <v>1</v>
      </c>
      <c r="AF130" s="117">
        <f t="shared" ref="AF130" si="358">(AB130+AC130)/K130</f>
        <v>0</v>
      </c>
      <c r="AG130" s="97">
        <f t="shared" ref="AG130" si="359">(AB130+AC130+AD130+AE130)/K130</f>
        <v>1.1217049915872126E-3</v>
      </c>
      <c r="AH130" s="37"/>
      <c r="AI130" s="37"/>
      <c r="AJ130" s="37"/>
      <c r="AK130" s="37"/>
      <c r="AL130" s="37"/>
      <c r="AM130" s="37">
        <v>1</v>
      </c>
      <c r="AN130" s="37">
        <v>0</v>
      </c>
      <c r="AO130" s="37">
        <v>3</v>
      </c>
      <c r="AP130" s="37">
        <v>3</v>
      </c>
      <c r="AQ130" s="117">
        <f t="shared" ref="AQ130" si="360">(AM130+AN130)/K130</f>
        <v>5.6085249579360629E-4</v>
      </c>
      <c r="AR130" s="97">
        <f t="shared" ref="AR130" si="361">(AM130+AN130+AO130+AP130)/K130</f>
        <v>3.9259674705552439E-3</v>
      </c>
    </row>
    <row r="131" spans="2:49" x14ac:dyDescent="0.25">
      <c r="B131" s="16"/>
      <c r="C131" s="5"/>
      <c r="D131" s="6"/>
      <c r="E131" s="6"/>
      <c r="F131" s="35" t="s">
        <v>32</v>
      </c>
      <c r="G131" s="35" t="s">
        <v>73</v>
      </c>
      <c r="H131" s="36">
        <v>2</v>
      </c>
      <c r="I131" s="97">
        <f t="shared" ref="I131:I132" si="362">U131+AF131+AQ131</f>
        <v>0.72549019607843135</v>
      </c>
      <c r="J131" s="97">
        <f t="shared" ref="J131" si="363">V131+AG131+AR131</f>
        <v>0.79163713678242387</v>
      </c>
      <c r="K131" s="39">
        <v>4233</v>
      </c>
      <c r="L131" s="37"/>
      <c r="M131" s="37"/>
      <c r="N131" s="37"/>
      <c r="O131" s="37"/>
      <c r="P131" s="37">
        <v>41</v>
      </c>
      <c r="Q131" s="40">
        <v>2351</v>
      </c>
      <c r="R131" s="37">
        <v>646</v>
      </c>
      <c r="S131" s="37">
        <v>160</v>
      </c>
      <c r="T131" s="37">
        <v>66</v>
      </c>
      <c r="U131" s="117">
        <f t="shared" ref="U131" si="364">(P131+Q131+R131)/K131</f>
        <v>0.71769430663831801</v>
      </c>
      <c r="V131" s="97">
        <f t="shared" ref="V131" si="365">(P131+Q131+R131+S131+T131)/K131</f>
        <v>0.77108433734939763</v>
      </c>
      <c r="W131" s="37"/>
      <c r="X131" s="37"/>
      <c r="Y131" s="37"/>
      <c r="Z131" s="37"/>
      <c r="AA131" s="37">
        <v>1</v>
      </c>
      <c r="AB131" s="37">
        <v>0</v>
      </c>
      <c r="AC131" s="37">
        <v>8</v>
      </c>
      <c r="AD131" s="37">
        <v>9</v>
      </c>
      <c r="AE131" s="37">
        <v>4</v>
      </c>
      <c r="AF131" s="117">
        <f t="shared" ref="AF131" si="366">(AA131+AB131+AC131)/K131</f>
        <v>2.1261516654854712E-3</v>
      </c>
      <c r="AG131" s="97">
        <f t="shared" ref="AG131" si="367">(AA131+AB131+AC131+AD131+AE131)/K131</f>
        <v>5.1972596267422632E-3</v>
      </c>
      <c r="AH131" s="37"/>
      <c r="AI131" s="37"/>
      <c r="AJ131" s="37"/>
      <c r="AK131" s="37"/>
      <c r="AL131" s="37">
        <v>6</v>
      </c>
      <c r="AM131" s="37">
        <v>7</v>
      </c>
      <c r="AN131" s="37">
        <v>11</v>
      </c>
      <c r="AO131" s="37">
        <v>20</v>
      </c>
      <c r="AP131" s="37">
        <v>21</v>
      </c>
      <c r="AQ131" s="117">
        <f t="shared" ref="AQ131" si="368">(AL131+AM131+AN131)/K131</f>
        <v>5.6697377746279237E-3</v>
      </c>
      <c r="AR131" s="97">
        <f t="shared" ref="AR131" si="369">(AL131+AM131+AN131+AO131+AP131)/K131</f>
        <v>1.5355539806283959E-2</v>
      </c>
    </row>
    <row r="132" spans="2:49" x14ac:dyDescent="0.25">
      <c r="B132" s="16"/>
      <c r="C132" s="5"/>
      <c r="D132" s="6"/>
      <c r="E132" s="6"/>
      <c r="F132" s="35" t="s">
        <v>2</v>
      </c>
      <c r="G132" s="35" t="s">
        <v>73</v>
      </c>
      <c r="H132" s="36">
        <v>4</v>
      </c>
      <c r="I132" s="97">
        <f t="shared" si="362"/>
        <v>0.68070953436807091</v>
      </c>
      <c r="J132" s="97">
        <f>V132+AG132+AR132</f>
        <v>0.73614190687361414</v>
      </c>
      <c r="K132" s="38">
        <v>451</v>
      </c>
      <c r="L132" s="37"/>
      <c r="M132" s="37"/>
      <c r="N132" s="37">
        <v>8</v>
      </c>
      <c r="O132" s="37">
        <v>93</v>
      </c>
      <c r="P132" s="37">
        <v>64</v>
      </c>
      <c r="Q132" s="37">
        <v>71</v>
      </c>
      <c r="R132" s="37">
        <v>39</v>
      </c>
      <c r="S132" s="37">
        <v>16</v>
      </c>
      <c r="T132" s="37">
        <v>4</v>
      </c>
      <c r="U132" s="117">
        <f t="shared" ref="U132" si="370">(N132+O132+P132+Q132+R132) /K132</f>
        <v>0.6097560975609756</v>
      </c>
      <c r="V132" s="97">
        <f t="shared" ref="V132" si="371">(N132+O132+P132+Q132+R132+S132+T132)/K132</f>
        <v>0.65410199556541015</v>
      </c>
      <c r="W132" s="37"/>
      <c r="X132" s="37"/>
      <c r="Y132" s="37">
        <v>0</v>
      </c>
      <c r="Z132" s="37">
        <v>0</v>
      </c>
      <c r="AA132" s="37">
        <v>0</v>
      </c>
      <c r="AB132" s="37">
        <v>1</v>
      </c>
      <c r="AC132" s="37">
        <v>1</v>
      </c>
      <c r="AD132" s="37">
        <v>3</v>
      </c>
      <c r="AE132" s="37">
        <v>0</v>
      </c>
      <c r="AF132" s="117">
        <f t="shared" ref="AF132" si="372">(Y132+Z132+AA132+AB132+AC132) /K132</f>
        <v>4.434589800443459E-3</v>
      </c>
      <c r="AG132" s="97">
        <f t="shared" ref="AG132" si="373">(Y132+Z132+AA132+AB132+AC132+AD132+AE132)/K132</f>
        <v>1.1086474501108648E-2</v>
      </c>
      <c r="AH132" s="37"/>
      <c r="AI132" s="37"/>
      <c r="AJ132" s="37">
        <v>10</v>
      </c>
      <c r="AK132" s="37">
        <v>4</v>
      </c>
      <c r="AL132" s="37">
        <v>7</v>
      </c>
      <c r="AM132" s="37">
        <v>5</v>
      </c>
      <c r="AN132" s="37">
        <v>4</v>
      </c>
      <c r="AO132" s="37">
        <v>1</v>
      </c>
      <c r="AP132" s="37">
        <v>1</v>
      </c>
      <c r="AQ132" s="117">
        <f t="shared" ref="AQ132" si="374">(AJ132+AK132+AL132+AM132+AN132) /K132</f>
        <v>6.6518847006651879E-2</v>
      </c>
      <c r="AR132" s="97">
        <f t="shared" ref="AR132" si="375">(AJ132+AK132+AL132+AM132+AN132+AO132+AP132)/K132</f>
        <v>7.0953436807095344E-2</v>
      </c>
    </row>
    <row r="133" spans="2:49" x14ac:dyDescent="0.25">
      <c r="B133" s="16"/>
      <c r="C133" s="5"/>
      <c r="D133" s="6"/>
      <c r="E133" s="6"/>
      <c r="F133" s="35" t="s">
        <v>4</v>
      </c>
      <c r="G133" s="35" t="s">
        <v>73</v>
      </c>
      <c r="H133" s="36">
        <v>3</v>
      </c>
      <c r="I133" s="96" t="s">
        <v>28</v>
      </c>
      <c r="J133" s="96" t="s">
        <v>28</v>
      </c>
      <c r="K133" s="39" t="s">
        <v>29</v>
      </c>
      <c r="L133" s="40"/>
      <c r="M133" s="40"/>
      <c r="N133" s="40"/>
      <c r="O133" s="40"/>
      <c r="P133" s="40"/>
      <c r="Q133" s="40"/>
      <c r="R133" s="40"/>
      <c r="S133" s="40"/>
      <c r="T133" s="40"/>
      <c r="U133" s="117"/>
      <c r="V133" s="97"/>
      <c r="W133" s="37"/>
      <c r="X133" s="37"/>
      <c r="Y133" s="37"/>
      <c r="Z133" s="37"/>
      <c r="AA133" s="37"/>
      <c r="AB133" s="37"/>
      <c r="AC133" s="37"/>
      <c r="AD133" s="37"/>
      <c r="AE133" s="37"/>
      <c r="AF133" s="117"/>
      <c r="AG133" s="97"/>
      <c r="AH133" s="37"/>
      <c r="AI133" s="37"/>
      <c r="AJ133" s="37"/>
      <c r="AK133" s="37"/>
      <c r="AL133" s="37"/>
      <c r="AM133" s="37"/>
      <c r="AN133" s="37"/>
      <c r="AO133" s="37"/>
      <c r="AP133" s="37"/>
      <c r="AQ133" s="117"/>
      <c r="AR133" s="97"/>
    </row>
    <row r="134" spans="2:49" x14ac:dyDescent="0.25">
      <c r="B134" s="16"/>
      <c r="C134" s="5"/>
      <c r="D134" s="6"/>
      <c r="E134" s="6"/>
      <c r="F134" s="35" t="s">
        <v>5</v>
      </c>
      <c r="G134" s="35" t="s">
        <v>73</v>
      </c>
      <c r="H134" s="36">
        <v>6</v>
      </c>
      <c r="I134" s="96" t="s">
        <v>28</v>
      </c>
      <c r="J134" s="96" t="s">
        <v>28</v>
      </c>
      <c r="K134" s="39" t="s">
        <v>29</v>
      </c>
      <c r="L134" s="40"/>
      <c r="M134" s="40"/>
      <c r="N134" s="40"/>
      <c r="O134" s="40"/>
      <c r="P134" s="40"/>
      <c r="Q134" s="40"/>
      <c r="R134" s="40"/>
      <c r="S134" s="40"/>
      <c r="T134" s="40"/>
      <c r="U134" s="117"/>
      <c r="V134" s="97"/>
      <c r="W134" s="37"/>
      <c r="X134" s="37"/>
      <c r="Y134" s="37"/>
      <c r="Z134" s="37"/>
      <c r="AA134" s="37"/>
      <c r="AB134" s="37"/>
      <c r="AC134" s="37"/>
      <c r="AD134" s="37"/>
      <c r="AE134" s="37"/>
      <c r="AF134" s="117"/>
      <c r="AG134" s="97"/>
      <c r="AH134" s="37"/>
      <c r="AI134" s="37"/>
      <c r="AJ134" s="37"/>
      <c r="AK134" s="37"/>
      <c r="AL134" s="37"/>
      <c r="AM134" s="37"/>
      <c r="AN134" s="37"/>
      <c r="AO134" s="37"/>
      <c r="AP134" s="37"/>
      <c r="AQ134" s="117"/>
      <c r="AR134" s="97"/>
    </row>
    <row r="135" spans="2:49" s="10" customFormat="1" ht="15.75" thickBot="1" x14ac:dyDescent="0.3">
      <c r="B135" s="15"/>
      <c r="C135" s="8"/>
      <c r="D135" s="9"/>
      <c r="E135" s="9"/>
      <c r="F135" s="44"/>
      <c r="G135" s="44"/>
      <c r="H135" s="42"/>
      <c r="I135" s="98"/>
      <c r="J135" s="98"/>
      <c r="K135" s="43"/>
      <c r="L135" s="44"/>
      <c r="M135" s="44"/>
      <c r="N135" s="44"/>
      <c r="O135" s="44"/>
      <c r="P135" s="44"/>
      <c r="Q135" s="44"/>
      <c r="R135" s="44"/>
      <c r="S135" s="44"/>
      <c r="T135" s="44"/>
      <c r="U135" s="118"/>
      <c r="V135" s="103"/>
      <c r="W135" s="44"/>
      <c r="X135" s="44"/>
      <c r="Y135" s="44"/>
      <c r="Z135" s="44"/>
      <c r="AA135" s="44"/>
      <c r="AB135" s="44"/>
      <c r="AC135" s="44"/>
      <c r="AD135" s="44"/>
      <c r="AE135" s="44"/>
      <c r="AF135" s="118"/>
      <c r="AG135" s="103"/>
      <c r="AH135" s="44"/>
      <c r="AI135" s="44"/>
      <c r="AJ135" s="44"/>
      <c r="AK135" s="44"/>
      <c r="AL135" s="44"/>
      <c r="AM135" s="44"/>
      <c r="AN135" s="44"/>
      <c r="AO135" s="44"/>
      <c r="AP135" s="44"/>
      <c r="AQ135" s="118"/>
      <c r="AR135" s="103"/>
      <c r="AS135" s="17"/>
      <c r="AT135" s="17"/>
      <c r="AU135" s="17"/>
      <c r="AV135" s="17"/>
      <c r="AW135" s="17"/>
    </row>
    <row r="136" spans="2:49" x14ac:dyDescent="0.25">
      <c r="B136" s="16"/>
      <c r="C136" s="5" t="s">
        <v>27</v>
      </c>
      <c r="D136" s="6"/>
      <c r="E136" s="6"/>
      <c r="F136" s="35" t="s">
        <v>1</v>
      </c>
      <c r="G136" s="35" t="s">
        <v>73</v>
      </c>
      <c r="H136" s="36">
        <v>1</v>
      </c>
      <c r="I136" s="96" t="s">
        <v>28</v>
      </c>
      <c r="J136" s="96" t="s">
        <v>28</v>
      </c>
      <c r="K136" s="38" t="s">
        <v>29</v>
      </c>
      <c r="L136" s="37"/>
      <c r="M136" s="37"/>
      <c r="N136" s="37"/>
      <c r="O136" s="37"/>
      <c r="P136" s="37"/>
      <c r="Q136" s="37"/>
      <c r="R136" s="37"/>
      <c r="S136" s="37"/>
      <c r="T136" s="37"/>
      <c r="U136" s="117"/>
      <c r="V136" s="97"/>
      <c r="W136" s="37"/>
      <c r="X136" s="37"/>
      <c r="Y136" s="37"/>
      <c r="Z136" s="37"/>
      <c r="AA136" s="37"/>
      <c r="AB136" s="37"/>
      <c r="AC136" s="37"/>
      <c r="AD136" s="37"/>
      <c r="AE136" s="37"/>
      <c r="AF136" s="117"/>
      <c r="AG136" s="97"/>
      <c r="AH136" s="37"/>
      <c r="AI136" s="37"/>
      <c r="AJ136" s="37"/>
      <c r="AK136" s="37"/>
      <c r="AL136" s="37"/>
      <c r="AM136" s="37"/>
      <c r="AN136" s="37"/>
      <c r="AO136" s="37"/>
      <c r="AP136" s="37"/>
      <c r="AQ136" s="117"/>
      <c r="AR136" s="97"/>
      <c r="AS136" s="41"/>
      <c r="AT136" s="41"/>
      <c r="AU136" s="41"/>
    </row>
    <row r="137" spans="2:49" x14ac:dyDescent="0.25">
      <c r="B137" s="16"/>
      <c r="C137" s="5"/>
      <c r="D137" s="6"/>
      <c r="E137" s="6"/>
      <c r="F137" s="35" t="s">
        <v>32</v>
      </c>
      <c r="G137" s="35" t="s">
        <v>73</v>
      </c>
      <c r="H137" s="36">
        <v>2</v>
      </c>
      <c r="I137" s="96" t="s">
        <v>28</v>
      </c>
      <c r="J137" s="96" t="s">
        <v>28</v>
      </c>
      <c r="K137" s="38" t="s">
        <v>29</v>
      </c>
      <c r="L137" s="37"/>
      <c r="M137" s="37"/>
      <c r="N137" s="37"/>
      <c r="O137" s="37"/>
      <c r="P137" s="37"/>
      <c r="Q137" s="37"/>
      <c r="R137" s="37"/>
      <c r="S137" s="37"/>
      <c r="T137" s="37"/>
      <c r="U137" s="117"/>
      <c r="V137" s="97"/>
      <c r="W137" s="37"/>
      <c r="X137" s="37"/>
      <c r="Y137" s="37"/>
      <c r="Z137" s="37"/>
      <c r="AA137" s="37"/>
      <c r="AB137" s="37"/>
      <c r="AC137" s="37"/>
      <c r="AD137" s="37"/>
      <c r="AE137" s="37"/>
      <c r="AF137" s="117"/>
      <c r="AG137" s="97"/>
      <c r="AH137" s="37"/>
      <c r="AI137" s="37"/>
      <c r="AJ137" s="37"/>
      <c r="AK137" s="37"/>
      <c r="AL137" s="37"/>
      <c r="AM137" s="37"/>
      <c r="AN137" s="37"/>
      <c r="AO137" s="37"/>
      <c r="AP137" s="37"/>
      <c r="AQ137" s="117"/>
      <c r="AR137" s="97"/>
      <c r="AS137" s="41"/>
      <c r="AT137" s="41"/>
      <c r="AU137" s="41"/>
    </row>
    <row r="138" spans="2:49" x14ac:dyDescent="0.25">
      <c r="B138" s="16"/>
      <c r="C138" s="5"/>
      <c r="D138" s="6"/>
      <c r="E138" s="6"/>
      <c r="F138" s="35" t="s">
        <v>2</v>
      </c>
      <c r="G138" s="35" t="s">
        <v>73</v>
      </c>
      <c r="H138" s="36">
        <v>4</v>
      </c>
      <c r="I138" s="97">
        <f t="shared" ref="I138" si="376">U138+AF138+AQ138</f>
        <v>0.67346938775510201</v>
      </c>
      <c r="J138" s="97">
        <f>V138+AG138+AR138</f>
        <v>0.75510204081632648</v>
      </c>
      <c r="K138" s="38">
        <v>147</v>
      </c>
      <c r="L138" s="37"/>
      <c r="M138" s="37"/>
      <c r="N138" s="37">
        <v>6</v>
      </c>
      <c r="O138" s="37">
        <v>33</v>
      </c>
      <c r="P138" s="37">
        <v>10</v>
      </c>
      <c r="Q138" s="37">
        <v>23</v>
      </c>
      <c r="R138" s="37">
        <v>14</v>
      </c>
      <c r="S138" s="37">
        <v>3</v>
      </c>
      <c r="T138" s="37">
        <v>2</v>
      </c>
      <c r="U138" s="117">
        <f t="shared" ref="U138" si="377">(N138+O138+P138+Q138+R138) /K138</f>
        <v>0.58503401360544216</v>
      </c>
      <c r="V138" s="97">
        <f t="shared" ref="V138" si="378">(N138+O138+P138+Q138+R138+S138+T138)/K138</f>
        <v>0.61904761904761907</v>
      </c>
      <c r="W138" s="37"/>
      <c r="X138" s="37"/>
      <c r="Y138" s="37">
        <v>0</v>
      </c>
      <c r="Z138" s="37">
        <v>0</v>
      </c>
      <c r="AA138" s="37">
        <v>0</v>
      </c>
      <c r="AB138" s="37">
        <v>2</v>
      </c>
      <c r="AC138" s="37">
        <v>2</v>
      </c>
      <c r="AD138" s="37">
        <v>3</v>
      </c>
      <c r="AE138" s="37">
        <v>1</v>
      </c>
      <c r="AF138" s="117">
        <f t="shared" ref="AF138" si="379">(Y138+Z138+AA138+AB138+AC138) /K138</f>
        <v>2.7210884353741496E-2</v>
      </c>
      <c r="AG138" s="97">
        <f t="shared" ref="AG138" si="380">(Y138+Z138+AA138+AB138+AC138+AD138+AE138)/K138</f>
        <v>5.4421768707482991E-2</v>
      </c>
      <c r="AH138" s="37"/>
      <c r="AI138" s="37"/>
      <c r="AJ138" s="37">
        <v>0</v>
      </c>
      <c r="AK138" s="37">
        <v>0</v>
      </c>
      <c r="AL138" s="37">
        <v>2</v>
      </c>
      <c r="AM138" s="37">
        <v>6</v>
      </c>
      <c r="AN138" s="37">
        <v>1</v>
      </c>
      <c r="AO138" s="37">
        <v>3</v>
      </c>
      <c r="AP138" s="37">
        <v>0</v>
      </c>
      <c r="AQ138" s="117">
        <f t="shared" ref="AQ138" si="381">(AJ138+AK138+AL138+AM138+AN138) /K138</f>
        <v>6.1224489795918366E-2</v>
      </c>
      <c r="AR138" s="97">
        <f t="shared" ref="AR138" si="382">(AJ138+AK138+AL138+AM138+AN138+AO138+AP138)/K138</f>
        <v>8.1632653061224483E-2</v>
      </c>
      <c r="AS138" s="41"/>
      <c r="AT138" s="41"/>
      <c r="AU138" s="41"/>
    </row>
    <row r="139" spans="2:49" x14ac:dyDescent="0.25">
      <c r="B139" s="16"/>
      <c r="C139" s="5"/>
      <c r="D139" s="6"/>
      <c r="E139" s="6"/>
      <c r="F139" s="35" t="s">
        <v>4</v>
      </c>
      <c r="G139" s="35" t="s">
        <v>73</v>
      </c>
      <c r="H139" s="36">
        <v>3</v>
      </c>
      <c r="I139" s="96" t="s">
        <v>28</v>
      </c>
      <c r="J139" s="96" t="s">
        <v>28</v>
      </c>
      <c r="K139" s="39" t="s">
        <v>29</v>
      </c>
      <c r="L139" s="40"/>
      <c r="M139" s="40"/>
      <c r="N139" s="40"/>
      <c r="O139" s="40"/>
      <c r="P139" s="40"/>
      <c r="Q139" s="40"/>
      <c r="R139" s="40"/>
      <c r="S139" s="40"/>
      <c r="T139" s="40"/>
      <c r="U139" s="117"/>
      <c r="V139" s="97"/>
      <c r="W139" s="37"/>
      <c r="X139" s="37"/>
      <c r="Y139" s="37"/>
      <c r="Z139" s="37"/>
      <c r="AA139" s="37"/>
      <c r="AB139" s="37"/>
      <c r="AC139" s="37"/>
      <c r="AD139" s="37"/>
      <c r="AE139" s="37"/>
      <c r="AF139" s="117"/>
      <c r="AG139" s="97"/>
      <c r="AH139" s="37"/>
      <c r="AI139" s="37"/>
      <c r="AJ139" s="37"/>
      <c r="AK139" s="37"/>
      <c r="AL139" s="37"/>
      <c r="AM139" s="37"/>
      <c r="AN139" s="37"/>
      <c r="AO139" s="37"/>
      <c r="AP139" s="37"/>
      <c r="AQ139" s="117"/>
      <c r="AR139" s="97"/>
      <c r="AS139" s="41"/>
      <c r="AT139" s="41"/>
      <c r="AU139" s="41"/>
    </row>
    <row r="140" spans="2:49" x14ac:dyDescent="0.25">
      <c r="B140" s="16"/>
      <c r="C140" s="5"/>
      <c r="D140" s="6"/>
      <c r="E140" s="6"/>
      <c r="F140" s="35" t="s">
        <v>5</v>
      </c>
      <c r="G140" s="35" t="s">
        <v>73</v>
      </c>
      <c r="H140" s="36">
        <v>6</v>
      </c>
      <c r="I140" s="96" t="s">
        <v>28</v>
      </c>
      <c r="J140" s="96" t="s">
        <v>28</v>
      </c>
      <c r="K140" s="39" t="s">
        <v>29</v>
      </c>
      <c r="L140" s="40"/>
      <c r="M140" s="40"/>
      <c r="N140" s="40"/>
      <c r="O140" s="40"/>
      <c r="P140" s="40"/>
      <c r="Q140" s="40"/>
      <c r="R140" s="40"/>
      <c r="S140" s="40"/>
      <c r="T140" s="40"/>
      <c r="U140" s="117"/>
      <c r="V140" s="97"/>
      <c r="W140" s="37"/>
      <c r="X140" s="37"/>
      <c r="Y140" s="37"/>
      <c r="Z140" s="37"/>
      <c r="AA140" s="37"/>
      <c r="AB140" s="37"/>
      <c r="AC140" s="37"/>
      <c r="AD140" s="37"/>
      <c r="AE140" s="37"/>
      <c r="AF140" s="117"/>
      <c r="AG140" s="97"/>
      <c r="AH140" s="37"/>
      <c r="AI140" s="37"/>
      <c r="AJ140" s="37"/>
      <c r="AK140" s="37"/>
      <c r="AL140" s="37"/>
      <c r="AM140" s="37"/>
      <c r="AN140" s="37"/>
      <c r="AO140" s="37"/>
      <c r="AP140" s="37"/>
      <c r="AQ140" s="117"/>
      <c r="AR140" s="97"/>
      <c r="AS140" s="41"/>
      <c r="AT140" s="41"/>
      <c r="AU140" s="41"/>
    </row>
    <row r="141" spans="2:49" s="10" customFormat="1" ht="15.75" thickBot="1" x14ac:dyDescent="0.3">
      <c r="B141" s="15"/>
      <c r="C141" s="8"/>
      <c r="D141" s="9"/>
      <c r="E141" s="9"/>
      <c r="F141" s="44"/>
      <c r="G141" s="44"/>
      <c r="H141" s="42"/>
      <c r="I141" s="98"/>
      <c r="J141" s="98"/>
      <c r="K141" s="43"/>
      <c r="L141" s="44"/>
      <c r="M141" s="44"/>
      <c r="N141" s="44"/>
      <c r="O141" s="44"/>
      <c r="P141" s="44"/>
      <c r="Q141" s="44"/>
      <c r="R141" s="44"/>
      <c r="S141" s="44"/>
      <c r="T141" s="44"/>
      <c r="U141" s="118"/>
      <c r="V141" s="103"/>
      <c r="W141" s="44"/>
      <c r="X141" s="44"/>
      <c r="Y141" s="44"/>
      <c r="Z141" s="44"/>
      <c r="AA141" s="44"/>
      <c r="AB141" s="44"/>
      <c r="AC141" s="44"/>
      <c r="AD141" s="44"/>
      <c r="AE141" s="44"/>
      <c r="AF141" s="118"/>
      <c r="AG141" s="103"/>
      <c r="AH141" s="44"/>
      <c r="AI141" s="44"/>
      <c r="AJ141" s="44"/>
      <c r="AK141" s="44"/>
      <c r="AL141" s="44"/>
      <c r="AM141" s="44"/>
      <c r="AN141" s="44"/>
      <c r="AO141" s="44"/>
      <c r="AP141" s="44"/>
      <c r="AQ141" s="118"/>
      <c r="AR141" s="103"/>
      <c r="AS141" s="41"/>
      <c r="AT141" s="41"/>
      <c r="AU141" s="41"/>
      <c r="AV141" s="17"/>
      <c r="AW141" s="17"/>
    </row>
    <row r="142" spans="2:49" x14ac:dyDescent="0.25">
      <c r="B142" s="16"/>
      <c r="C142" s="5" t="s">
        <v>6</v>
      </c>
      <c r="D142" s="6"/>
      <c r="E142" s="6"/>
      <c r="F142" s="35" t="s">
        <v>1</v>
      </c>
      <c r="G142" s="35" t="s">
        <v>73</v>
      </c>
      <c r="H142" s="36">
        <v>1</v>
      </c>
      <c r="I142" s="97">
        <f t="shared" ref="I142" si="383">U142+AF142+AQ142</f>
        <v>1.0101010101010102E-2</v>
      </c>
      <c r="J142" s="97">
        <f t="shared" ref="J142" si="384">V142+AG142+AR142</f>
        <v>3.3670033670033669E-2</v>
      </c>
      <c r="K142" s="38">
        <v>297</v>
      </c>
      <c r="L142" s="37"/>
      <c r="M142" s="37"/>
      <c r="N142" s="37"/>
      <c r="O142" s="37"/>
      <c r="P142" s="37"/>
      <c r="Q142" s="37">
        <v>0</v>
      </c>
      <c r="R142" s="37">
        <v>0</v>
      </c>
      <c r="S142" s="37">
        <v>0</v>
      </c>
      <c r="T142" s="37">
        <v>0</v>
      </c>
      <c r="U142" s="117">
        <f t="shared" ref="U142" si="385">(Q142+R142)/K142</f>
        <v>0</v>
      </c>
      <c r="V142" s="97">
        <f t="shared" ref="V142" si="386">(Q142+R142+S142+T142)/K142</f>
        <v>0</v>
      </c>
      <c r="W142" s="37"/>
      <c r="X142" s="37"/>
      <c r="Y142" s="37"/>
      <c r="Z142" s="37"/>
      <c r="AA142" s="37"/>
      <c r="AB142" s="37">
        <v>0</v>
      </c>
      <c r="AC142" s="37">
        <v>0</v>
      </c>
      <c r="AD142" s="37">
        <v>0</v>
      </c>
      <c r="AE142" s="37">
        <v>0</v>
      </c>
      <c r="AF142" s="117">
        <f t="shared" ref="AF142" si="387">(AB142+AC142)/K142</f>
        <v>0</v>
      </c>
      <c r="AG142" s="97">
        <f t="shared" ref="AG142" si="388">(AB142+AC142+AD142+AE142)/K142</f>
        <v>0</v>
      </c>
      <c r="AH142" s="37"/>
      <c r="AI142" s="37"/>
      <c r="AJ142" s="37"/>
      <c r="AK142" s="37"/>
      <c r="AL142" s="37"/>
      <c r="AM142" s="37">
        <v>2</v>
      </c>
      <c r="AN142" s="37">
        <v>1</v>
      </c>
      <c r="AO142" s="37">
        <v>4</v>
      </c>
      <c r="AP142" s="37">
        <v>3</v>
      </c>
      <c r="AQ142" s="117">
        <f t="shared" ref="AQ142" si="389">(AM142+AN142)/K142</f>
        <v>1.0101010101010102E-2</v>
      </c>
      <c r="AR142" s="97">
        <f t="shared" ref="AR142" si="390">(AM142+AN142+AO142+AP142)/K142</f>
        <v>3.3670033670033669E-2</v>
      </c>
      <c r="AS142" s="41"/>
      <c r="AT142" s="41"/>
      <c r="AU142" s="41"/>
    </row>
    <row r="143" spans="2:49" x14ac:dyDescent="0.25">
      <c r="B143" s="16"/>
      <c r="C143" s="5"/>
      <c r="D143" s="6"/>
      <c r="E143" s="6"/>
      <c r="F143" s="35" t="s">
        <v>32</v>
      </c>
      <c r="G143" s="35" t="s">
        <v>73</v>
      </c>
      <c r="H143" s="36">
        <v>2</v>
      </c>
      <c r="I143" s="97">
        <f t="shared" ref="I143" si="391">U143+AF143+AQ143</f>
        <v>0.85507246376811585</v>
      </c>
      <c r="J143" s="97">
        <f t="shared" ref="J143" si="392">V143+AG143+AR143</f>
        <v>0.88405797101449268</v>
      </c>
      <c r="K143" s="38">
        <v>69</v>
      </c>
      <c r="L143" s="37"/>
      <c r="M143" s="37"/>
      <c r="N143" s="40"/>
      <c r="O143" s="37"/>
      <c r="P143" s="37">
        <v>3</v>
      </c>
      <c r="Q143" s="37">
        <v>46</v>
      </c>
      <c r="R143" s="37">
        <v>9</v>
      </c>
      <c r="S143" s="37">
        <v>2</v>
      </c>
      <c r="T143" s="37">
        <v>0</v>
      </c>
      <c r="U143" s="117">
        <f t="shared" ref="U143" si="393">(P143+Q143+R143)/K143</f>
        <v>0.84057971014492749</v>
      </c>
      <c r="V143" s="97">
        <f t="shared" ref="V143" si="394">(P143+Q143+R143+S143+T143)/K143</f>
        <v>0.86956521739130432</v>
      </c>
      <c r="W143" s="37"/>
      <c r="X143" s="37"/>
      <c r="Y143" s="37"/>
      <c r="Z143" s="37"/>
      <c r="AA143" s="37">
        <v>0</v>
      </c>
      <c r="AB143" s="37">
        <v>1</v>
      </c>
      <c r="AC143" s="37">
        <v>0</v>
      </c>
      <c r="AD143" s="37">
        <v>0</v>
      </c>
      <c r="AE143" s="37">
        <v>0</v>
      </c>
      <c r="AF143" s="117">
        <f t="shared" ref="AF143" si="395">(AA143+AB143+AC143)/K143</f>
        <v>1.4492753623188406E-2</v>
      </c>
      <c r="AG143" s="97">
        <f t="shared" ref="AG143" si="396">(AA143+AB143+AC143+AD143+AE143)/K143</f>
        <v>1.4492753623188406E-2</v>
      </c>
      <c r="AH143" s="37"/>
      <c r="AI143" s="37"/>
      <c r="AJ143" s="37"/>
      <c r="AK143" s="37"/>
      <c r="AL143" s="37">
        <v>0</v>
      </c>
      <c r="AM143" s="37">
        <v>0</v>
      </c>
      <c r="AN143" s="37">
        <v>0</v>
      </c>
      <c r="AO143" s="37">
        <v>0</v>
      </c>
      <c r="AP143" s="37">
        <v>0</v>
      </c>
      <c r="AQ143" s="117">
        <f t="shared" ref="AQ143" si="397">(AL143+AM143+AN143)/K143</f>
        <v>0</v>
      </c>
      <c r="AR143" s="97">
        <f t="shared" ref="AR143" si="398">(AL143+AM143+AN143+AO143+AP143)/K143</f>
        <v>0</v>
      </c>
      <c r="AS143" s="41"/>
      <c r="AT143" s="41"/>
      <c r="AU143" s="41"/>
    </row>
    <row r="144" spans="2:49" x14ac:dyDescent="0.25">
      <c r="B144" s="16"/>
      <c r="C144" s="5"/>
      <c r="D144" s="6"/>
      <c r="E144" s="6"/>
      <c r="F144" s="35" t="s">
        <v>2</v>
      </c>
      <c r="G144" s="35" t="s">
        <v>73</v>
      </c>
      <c r="H144" s="36">
        <v>4</v>
      </c>
      <c r="I144" s="97">
        <f t="shared" ref="I144" si="399">U144+AF144+AQ144</f>
        <v>0.66863905325443784</v>
      </c>
      <c r="J144" s="97">
        <f>V144+AG144+AR144</f>
        <v>0.79039599453800646</v>
      </c>
      <c r="K144" s="39">
        <v>8788</v>
      </c>
      <c r="L144" s="40"/>
      <c r="M144" s="40"/>
      <c r="N144" s="40">
        <v>183</v>
      </c>
      <c r="O144" s="40">
        <v>524</v>
      </c>
      <c r="P144" s="40">
        <v>892</v>
      </c>
      <c r="Q144" s="40">
        <v>1906</v>
      </c>
      <c r="R144" s="40">
        <v>1964</v>
      </c>
      <c r="S144" s="37">
        <v>623</v>
      </c>
      <c r="T144" s="37">
        <v>184</v>
      </c>
      <c r="U144" s="117">
        <f t="shared" ref="U144" si="400">(N144+O144+P144+Q144+R144) /K144</f>
        <v>0.62232589895311785</v>
      </c>
      <c r="V144" s="97">
        <f t="shared" ref="V144" si="401">(N144+O144+P144+Q144+R144+S144+T144)/K144</f>
        <v>0.71415566681838871</v>
      </c>
      <c r="W144" s="37"/>
      <c r="X144" s="37"/>
      <c r="Y144" s="37">
        <v>1</v>
      </c>
      <c r="Z144" s="37">
        <v>6</v>
      </c>
      <c r="AA144" s="37">
        <v>7</v>
      </c>
      <c r="AB144" s="37">
        <v>26</v>
      </c>
      <c r="AC144" s="37">
        <v>90</v>
      </c>
      <c r="AD144" s="37">
        <v>74</v>
      </c>
      <c r="AE144" s="37">
        <v>56</v>
      </c>
      <c r="AF144" s="117">
        <f t="shared" ref="AF144" si="402">(Y144+Z144+AA144+AB144+AC144) /K144</f>
        <v>1.4792899408284023E-2</v>
      </c>
      <c r="AG144" s="97">
        <f t="shared" ref="AG144" si="403">(Y144+Z144+AA144+AB144+AC144+AD144+AE144)/K144</f>
        <v>2.9585798816568046E-2</v>
      </c>
      <c r="AH144" s="37"/>
      <c r="AI144" s="37"/>
      <c r="AJ144" s="37">
        <v>3</v>
      </c>
      <c r="AK144" s="37">
        <v>9</v>
      </c>
      <c r="AL144" s="37">
        <v>60</v>
      </c>
      <c r="AM144" s="37">
        <v>110</v>
      </c>
      <c r="AN144" s="37">
        <v>95</v>
      </c>
      <c r="AO144" s="37">
        <v>87</v>
      </c>
      <c r="AP144" s="37">
        <v>46</v>
      </c>
      <c r="AQ144" s="117">
        <f t="shared" ref="AQ144" si="404">(AJ144+AK144+AL144+AM144+AN144) /K144</f>
        <v>3.1520254893035955E-2</v>
      </c>
      <c r="AR144" s="97">
        <f t="shared" ref="AR144" si="405">(AJ144+AK144+AL144+AM144+AN144+AO144+AP144)/K144</f>
        <v>4.6654528903049615E-2</v>
      </c>
      <c r="AS144" s="41"/>
      <c r="AT144" s="41"/>
      <c r="AU144" s="41"/>
    </row>
    <row r="145" spans="2:54" x14ac:dyDescent="0.25">
      <c r="B145" s="16"/>
      <c r="C145" s="5"/>
      <c r="D145" s="6"/>
      <c r="E145" s="6"/>
      <c r="F145" s="35" t="s">
        <v>4</v>
      </c>
      <c r="G145" s="35" t="s">
        <v>73</v>
      </c>
      <c r="H145" s="36">
        <v>3</v>
      </c>
      <c r="I145" s="97">
        <f t="shared" ref="I145" si="406">U145+AF145+AQ145</f>
        <v>0.77841233580810965</v>
      </c>
      <c r="J145" s="97">
        <f t="shared" ref="J145" si="407">V145+AG145+AR145</f>
        <v>0.8486579097658481</v>
      </c>
      <c r="K145" s="39">
        <v>1751</v>
      </c>
      <c r="L145" s="40"/>
      <c r="M145" s="40"/>
      <c r="N145" s="40"/>
      <c r="O145" s="40">
        <v>24</v>
      </c>
      <c r="P145" s="40">
        <v>349</v>
      </c>
      <c r="Q145" s="40">
        <v>752</v>
      </c>
      <c r="R145" s="40">
        <v>223</v>
      </c>
      <c r="S145" s="40">
        <v>60</v>
      </c>
      <c r="T145" s="40">
        <v>18</v>
      </c>
      <c r="U145" s="117">
        <f t="shared" ref="U145" si="408">(O145+P145+Q145+R145)/K145</f>
        <v>0.76984580239862932</v>
      </c>
      <c r="V145" s="97">
        <f t="shared" ref="V145" si="409">(O145+P145+Q145+R145+S145+T145)/K145</f>
        <v>0.8143917761279269</v>
      </c>
      <c r="W145" s="37"/>
      <c r="X145" s="37"/>
      <c r="Y145" s="37"/>
      <c r="Z145" s="37">
        <v>0</v>
      </c>
      <c r="AA145" s="37">
        <v>1</v>
      </c>
      <c r="AB145" s="37">
        <v>1</v>
      </c>
      <c r="AC145" s="37">
        <v>1</v>
      </c>
      <c r="AD145" s="37">
        <v>0</v>
      </c>
      <c r="AE145" s="37">
        <v>1</v>
      </c>
      <c r="AF145" s="117">
        <f t="shared" ref="AF145" si="410">(Z145+AA145+AB145+AC145)/K145</f>
        <v>1.7133066818960593E-3</v>
      </c>
      <c r="AG145" s="97">
        <f t="shared" ref="AG145" si="411">(Z145+AA145+AB145+AC145+AD145+AE145)/K145</f>
        <v>2.2844089091947459E-3</v>
      </c>
      <c r="AH145" s="37"/>
      <c r="AI145" s="37"/>
      <c r="AJ145" s="37"/>
      <c r="AK145" s="37">
        <v>4</v>
      </c>
      <c r="AL145" s="37">
        <v>0</v>
      </c>
      <c r="AM145" s="37">
        <v>1</v>
      </c>
      <c r="AN145" s="37">
        <v>7</v>
      </c>
      <c r="AO145" s="37">
        <v>11</v>
      </c>
      <c r="AP145" s="37">
        <v>33</v>
      </c>
      <c r="AQ145" s="117">
        <f t="shared" ref="AQ145" si="412">(AK145+AL145+AM145+AN145)/K145</f>
        <v>6.8532267275842372E-3</v>
      </c>
      <c r="AR145" s="97">
        <f t="shared" ref="AR145" si="413">(AK145+AL145+AM145+AN145+AO145+AP145)/K145</f>
        <v>3.1981724728726443E-2</v>
      </c>
      <c r="AS145" s="41"/>
      <c r="AT145" s="41"/>
      <c r="AU145" s="41"/>
    </row>
    <row r="146" spans="2:54" s="3" customFormat="1" x14ac:dyDescent="0.25">
      <c r="B146" s="14"/>
      <c r="C146" s="5"/>
      <c r="D146" s="5"/>
      <c r="E146" s="5"/>
      <c r="F146" s="35" t="s">
        <v>5</v>
      </c>
      <c r="G146" s="35" t="s">
        <v>73</v>
      </c>
      <c r="H146" s="36">
        <v>6</v>
      </c>
      <c r="I146" s="97">
        <f t="shared" ref="I146" si="414">U146+AF146+AQ146</f>
        <v>0.73021001615508885</v>
      </c>
      <c r="J146" s="97">
        <f t="shared" ref="J146" si="415">V146+AG146+AR146</f>
        <v>0.85137318255250405</v>
      </c>
      <c r="K146" s="39">
        <v>619</v>
      </c>
      <c r="L146" s="40">
        <v>0</v>
      </c>
      <c r="M146" s="40">
        <v>1</v>
      </c>
      <c r="N146" s="40">
        <v>13</v>
      </c>
      <c r="O146" s="40">
        <v>37</v>
      </c>
      <c r="P146" s="40">
        <v>92</v>
      </c>
      <c r="Q146" s="40">
        <v>163</v>
      </c>
      <c r="R146" s="40">
        <v>85</v>
      </c>
      <c r="S146" s="40">
        <v>41</v>
      </c>
      <c r="T146" s="40">
        <v>31</v>
      </c>
      <c r="U146" s="117">
        <f t="shared" ref="U146" si="416">(L146+M146+N146+O146+P146+Q146+R146)/K146</f>
        <v>0.63166397415185782</v>
      </c>
      <c r="V146" s="97">
        <f t="shared" ref="V146" si="417">(L146+M146+N146+O146+P146+Q146+R146+S146+T146)/K146</f>
        <v>0.74798061389337644</v>
      </c>
      <c r="W146" s="40">
        <v>0</v>
      </c>
      <c r="X146" s="40">
        <v>0</v>
      </c>
      <c r="Y146" s="40">
        <v>0</v>
      </c>
      <c r="Z146" s="40">
        <v>0</v>
      </c>
      <c r="AA146" s="40">
        <v>0</v>
      </c>
      <c r="AB146" s="40">
        <v>0</v>
      </c>
      <c r="AC146" s="40">
        <v>0</v>
      </c>
      <c r="AD146" s="40">
        <v>0</v>
      </c>
      <c r="AE146" s="40">
        <v>0</v>
      </c>
      <c r="AF146" s="117">
        <f t="shared" ref="AF146" si="418">(W146+X146+Y146+Z146+AA146+AB146+AC146)/K146</f>
        <v>0</v>
      </c>
      <c r="AG146" s="97">
        <f t="shared" ref="AG146" si="419">(W146+X146+Y146+Z146+AA146+AB146+AC146+AD146+AE146)/K146</f>
        <v>0</v>
      </c>
      <c r="AH146" s="40">
        <v>14</v>
      </c>
      <c r="AI146" s="40">
        <v>4</v>
      </c>
      <c r="AJ146" s="40">
        <v>15</v>
      </c>
      <c r="AK146" s="40">
        <v>14</v>
      </c>
      <c r="AL146" s="40">
        <v>10</v>
      </c>
      <c r="AM146" s="40">
        <v>3</v>
      </c>
      <c r="AN146" s="40">
        <v>1</v>
      </c>
      <c r="AO146" s="40">
        <v>2</v>
      </c>
      <c r="AP146" s="40">
        <v>1</v>
      </c>
      <c r="AQ146" s="117">
        <f t="shared" ref="AQ146" si="420">(AH146+AI146+AJ146+AK146+AL146+AM146+AN146) /K146</f>
        <v>9.8546042003231013E-2</v>
      </c>
      <c r="AR146" s="97">
        <f t="shared" ref="AR146" si="421">(AH146+AI146+AJ146+AK146+AL146+AM146+AN146+AO146+AP146)/K146</f>
        <v>0.10339256865912763</v>
      </c>
      <c r="AS146" s="41"/>
      <c r="AT146" s="41"/>
      <c r="AU146" s="41"/>
      <c r="AV146" s="26"/>
      <c r="AW146" s="26"/>
      <c r="AX146" s="26"/>
      <c r="AY146" s="26"/>
      <c r="AZ146" s="26"/>
      <c r="BA146" s="26"/>
      <c r="BB146" s="26"/>
    </row>
    <row r="147" spans="2:54" s="10" customFormat="1" ht="15.75" thickBot="1" x14ac:dyDescent="0.3">
      <c r="B147" s="15"/>
      <c r="C147" s="8"/>
      <c r="D147" s="9"/>
      <c r="E147" s="9"/>
      <c r="F147" s="8"/>
      <c r="G147" s="8"/>
      <c r="H147" s="42"/>
      <c r="I147" s="98"/>
      <c r="J147" s="99"/>
      <c r="K147" s="43"/>
      <c r="L147" s="44"/>
      <c r="M147" s="44"/>
      <c r="N147" s="44"/>
      <c r="O147" s="44"/>
      <c r="P147" s="44"/>
      <c r="Q147" s="44"/>
      <c r="R147" s="44"/>
      <c r="S147" s="44"/>
      <c r="T147" s="44"/>
      <c r="U147" s="118"/>
      <c r="V147" s="103"/>
      <c r="W147" s="44"/>
      <c r="X147" s="44"/>
      <c r="Y147" s="44"/>
      <c r="Z147" s="44"/>
      <c r="AA147" s="44"/>
      <c r="AB147" s="44"/>
      <c r="AC147" s="44"/>
      <c r="AD147" s="44"/>
      <c r="AE147" s="44"/>
      <c r="AF147" s="118"/>
      <c r="AG147" s="103"/>
      <c r="AH147" s="44"/>
      <c r="AI147" s="44"/>
      <c r="AJ147" s="44"/>
      <c r="AK147" s="44"/>
      <c r="AL147" s="44"/>
      <c r="AM147" s="44"/>
      <c r="AN147" s="44"/>
      <c r="AO147" s="44"/>
      <c r="AP147" s="44"/>
      <c r="AQ147" s="118"/>
      <c r="AR147" s="103"/>
      <c r="AS147" s="41"/>
      <c r="AT147" s="17"/>
      <c r="AU147" s="17"/>
      <c r="AV147" s="17"/>
      <c r="AW147" s="17"/>
    </row>
    <row r="148" spans="2:54" x14ac:dyDescent="0.25">
      <c r="B148" s="16"/>
      <c r="C148" s="5" t="s">
        <v>7</v>
      </c>
      <c r="D148" s="6"/>
      <c r="E148" s="6"/>
      <c r="F148" s="35" t="s">
        <v>1</v>
      </c>
      <c r="G148" s="35" t="s">
        <v>73</v>
      </c>
      <c r="H148" s="36">
        <v>1</v>
      </c>
      <c r="I148" s="97">
        <f>U148+AF148+AQ148</f>
        <v>5.1051051051051052E-2</v>
      </c>
      <c r="J148" s="97">
        <f t="shared" ref="J148:J149" si="422">V148+AG148+AR148</f>
        <v>6.006006006006006E-2</v>
      </c>
      <c r="K148" s="38">
        <v>333</v>
      </c>
      <c r="L148" s="37"/>
      <c r="M148" s="37"/>
      <c r="N148" s="37"/>
      <c r="O148" s="37"/>
      <c r="P148" s="37"/>
      <c r="Q148" s="37">
        <v>12</v>
      </c>
      <c r="R148" s="37">
        <v>0</v>
      </c>
      <c r="S148" s="37">
        <v>0</v>
      </c>
      <c r="T148" s="37">
        <v>0</v>
      </c>
      <c r="U148" s="117">
        <f t="shared" ref="U148" si="423">(Q148+R148)/K148</f>
        <v>3.6036036036036036E-2</v>
      </c>
      <c r="V148" s="97">
        <f t="shared" ref="V148" si="424">(Q148+R148+S148+T148)/K148</f>
        <v>3.6036036036036036E-2</v>
      </c>
      <c r="W148" s="37"/>
      <c r="X148" s="37"/>
      <c r="Y148" s="37"/>
      <c r="Z148" s="37"/>
      <c r="AA148" s="37"/>
      <c r="AB148" s="37">
        <v>0</v>
      </c>
      <c r="AC148" s="37">
        <v>0</v>
      </c>
      <c r="AD148" s="37">
        <v>0</v>
      </c>
      <c r="AE148" s="37">
        <v>0</v>
      </c>
      <c r="AF148" s="117">
        <f t="shared" ref="AF148" si="425">(AB148+AC148)/K148</f>
        <v>0</v>
      </c>
      <c r="AG148" s="97">
        <f t="shared" ref="AG148" si="426">(AB148+AC148+AD148+AE148)/K148</f>
        <v>0</v>
      </c>
      <c r="AH148" s="37"/>
      <c r="AI148" s="37"/>
      <c r="AJ148" s="37"/>
      <c r="AK148" s="37"/>
      <c r="AL148" s="37"/>
      <c r="AM148" s="37">
        <v>4</v>
      </c>
      <c r="AN148" s="37">
        <v>1</v>
      </c>
      <c r="AO148" s="37">
        <v>2</v>
      </c>
      <c r="AP148" s="37">
        <v>1</v>
      </c>
      <c r="AQ148" s="117">
        <f t="shared" ref="AQ148" si="427">(AM148+AN148)/K148</f>
        <v>1.5015015015015015E-2</v>
      </c>
      <c r="AR148" s="97">
        <f t="shared" ref="AR148" si="428">(AM148+AN148+AO148+AP148)/K148</f>
        <v>2.4024024024024024E-2</v>
      </c>
      <c r="AS148" s="41"/>
    </row>
    <row r="149" spans="2:54" x14ac:dyDescent="0.25">
      <c r="B149" s="16"/>
      <c r="C149" s="5"/>
      <c r="D149" s="6"/>
      <c r="E149" s="6"/>
      <c r="F149" s="35" t="s">
        <v>32</v>
      </c>
      <c r="G149" s="35" t="s">
        <v>73</v>
      </c>
      <c r="H149" s="36">
        <v>2</v>
      </c>
      <c r="I149" s="97">
        <f t="shared" ref="I149:I152" si="429">U149+AF149+AQ149</f>
        <v>0.95238095238095233</v>
      </c>
      <c r="J149" s="97">
        <f t="shared" si="422"/>
        <v>0.98095238095238091</v>
      </c>
      <c r="K149" s="38">
        <v>105</v>
      </c>
      <c r="L149" s="40"/>
      <c r="M149" s="40"/>
      <c r="N149" s="40"/>
      <c r="O149" s="40"/>
      <c r="P149" s="40">
        <v>15</v>
      </c>
      <c r="Q149" s="37">
        <v>75</v>
      </c>
      <c r="R149" s="37">
        <v>10</v>
      </c>
      <c r="S149" s="37">
        <v>2</v>
      </c>
      <c r="T149" s="37">
        <v>1</v>
      </c>
      <c r="U149" s="117">
        <f t="shared" ref="U149" si="430">(P149+Q149+R149)/K149</f>
        <v>0.95238095238095233</v>
      </c>
      <c r="V149" s="97">
        <f t="shared" ref="V149" si="431">(P149+Q149+R149+S149+T149)/K149</f>
        <v>0.98095238095238091</v>
      </c>
      <c r="W149" s="37"/>
      <c r="X149" s="37"/>
      <c r="Y149" s="37"/>
      <c r="Z149" s="37"/>
      <c r="AA149" s="37">
        <v>0</v>
      </c>
      <c r="AB149" s="37">
        <v>0</v>
      </c>
      <c r="AC149" s="37">
        <v>0</v>
      </c>
      <c r="AD149" s="37">
        <v>0</v>
      </c>
      <c r="AE149" s="37">
        <v>0</v>
      </c>
      <c r="AF149" s="117">
        <f t="shared" ref="AF149" si="432">(AA149+AB149+AC149)/K149</f>
        <v>0</v>
      </c>
      <c r="AG149" s="97">
        <f t="shared" ref="AG149" si="433">(AA149+AB149+AC149+AD149+AE149)/K149</f>
        <v>0</v>
      </c>
      <c r="AH149" s="37"/>
      <c r="AI149" s="37"/>
      <c r="AJ149" s="37"/>
      <c r="AK149" s="37"/>
      <c r="AL149" s="37">
        <v>0</v>
      </c>
      <c r="AM149" s="37">
        <v>0</v>
      </c>
      <c r="AN149" s="37">
        <v>0</v>
      </c>
      <c r="AO149" s="37">
        <v>0</v>
      </c>
      <c r="AP149" s="37">
        <v>0</v>
      </c>
      <c r="AQ149" s="117">
        <f t="shared" ref="AQ149" si="434">(AL149+AM149+AN149)/K149</f>
        <v>0</v>
      </c>
      <c r="AR149" s="97">
        <f t="shared" ref="AR149" si="435">(AL149+AM149+AN149+AO149+AP149)/K149</f>
        <v>0</v>
      </c>
      <c r="AS149" s="41"/>
    </row>
    <row r="150" spans="2:54" x14ac:dyDescent="0.25">
      <c r="B150" s="16"/>
      <c r="C150" s="5"/>
      <c r="D150" s="6"/>
      <c r="E150" s="6"/>
      <c r="F150" s="35" t="s">
        <v>2</v>
      </c>
      <c r="G150" s="35" t="s">
        <v>73</v>
      </c>
      <c r="H150" s="36">
        <v>4</v>
      </c>
      <c r="I150" s="97">
        <f t="shared" si="429"/>
        <v>0.65058862001308049</v>
      </c>
      <c r="J150" s="97">
        <f>V150+AG150+AR150</f>
        <v>0.80951602354480057</v>
      </c>
      <c r="K150" s="39">
        <v>6116</v>
      </c>
      <c r="L150" s="40"/>
      <c r="M150" s="40"/>
      <c r="N150" s="40">
        <v>18</v>
      </c>
      <c r="O150" s="40">
        <v>476</v>
      </c>
      <c r="P150" s="40">
        <v>687</v>
      </c>
      <c r="Q150" s="40">
        <v>1079</v>
      </c>
      <c r="R150" s="40">
        <v>1481</v>
      </c>
      <c r="S150" s="37">
        <v>625</v>
      </c>
      <c r="T150" s="37">
        <v>196</v>
      </c>
      <c r="U150" s="117">
        <f t="shared" ref="U150" si="436">(N150+O150+P150+Q150+R150) /K150</f>
        <v>0.61167429692609554</v>
      </c>
      <c r="V150" s="97">
        <f t="shared" ref="V150" si="437">(N150+O150+P150+Q150+R150+S150+T150)/K150</f>
        <v>0.74591236102027469</v>
      </c>
      <c r="W150" s="37"/>
      <c r="X150" s="37"/>
      <c r="Y150" s="37">
        <v>0</v>
      </c>
      <c r="Z150" s="37">
        <v>1</v>
      </c>
      <c r="AA150" s="37">
        <v>4</v>
      </c>
      <c r="AB150" s="37">
        <v>14</v>
      </c>
      <c r="AC150" s="37">
        <v>49</v>
      </c>
      <c r="AD150" s="37">
        <v>53</v>
      </c>
      <c r="AE150" s="37">
        <v>31</v>
      </c>
      <c r="AF150" s="117">
        <f t="shared" ref="AF150" si="438">(Y150+Z150+AA150+AB150+AC150) /K150</f>
        <v>1.1118378024852845E-2</v>
      </c>
      <c r="AG150" s="97">
        <f t="shared" ref="AG150" si="439">(Y150+Z150+AA150+AB150+AC150+AD150+AE150)/K150</f>
        <v>2.4852844996729889E-2</v>
      </c>
      <c r="AH150" s="37"/>
      <c r="AI150" s="37"/>
      <c r="AJ150" s="37">
        <v>2</v>
      </c>
      <c r="AK150" s="37">
        <v>7</v>
      </c>
      <c r="AL150" s="37">
        <v>34</v>
      </c>
      <c r="AM150" s="37">
        <v>75</v>
      </c>
      <c r="AN150" s="37">
        <v>52</v>
      </c>
      <c r="AO150" s="37">
        <v>37</v>
      </c>
      <c r="AP150" s="37">
        <v>30</v>
      </c>
      <c r="AQ150" s="117">
        <f t="shared" ref="AQ150" si="440">(AJ150+AK150+AL150+AM150+AN150) /K150</f>
        <v>2.7795945062132111E-2</v>
      </c>
      <c r="AR150" s="97">
        <f t="shared" ref="AR150" si="441">(AJ150+AK150+AL150+AM150+AN150+AO150+AP150)/K150</f>
        <v>3.8750817527795946E-2</v>
      </c>
      <c r="AS150" s="41"/>
    </row>
    <row r="151" spans="2:54" ht="16.5" customHeight="1" x14ac:dyDescent="0.25">
      <c r="B151" s="16"/>
      <c r="C151" s="5"/>
      <c r="D151" s="6"/>
      <c r="E151" s="6"/>
      <c r="F151" s="35" t="s">
        <v>4</v>
      </c>
      <c r="G151" s="35" t="s">
        <v>73</v>
      </c>
      <c r="H151" s="36">
        <v>3</v>
      </c>
      <c r="I151" s="97">
        <f t="shared" si="429"/>
        <v>0.76300940438871478</v>
      </c>
      <c r="J151" s="97">
        <f t="shared" ref="J151:J152" si="442">V151+AG151+AR151</f>
        <v>0.86144200626959244</v>
      </c>
      <c r="K151" s="39">
        <v>1595</v>
      </c>
      <c r="L151" s="40"/>
      <c r="M151" s="40"/>
      <c r="N151" s="40"/>
      <c r="O151" s="40">
        <v>33</v>
      </c>
      <c r="P151" s="40">
        <v>321</v>
      </c>
      <c r="Q151" s="40">
        <v>577</v>
      </c>
      <c r="R151" s="40">
        <v>263</v>
      </c>
      <c r="S151" s="40">
        <v>82</v>
      </c>
      <c r="T151" s="40">
        <v>37</v>
      </c>
      <c r="U151" s="117">
        <f t="shared" ref="U151" si="443">(O151+P151+Q151+R151)/K151</f>
        <v>0.74858934169279001</v>
      </c>
      <c r="V151" s="97">
        <f t="shared" ref="V151" si="444">(O151+P151+Q151+R151+S151+T151)/K151</f>
        <v>0.82319749216300941</v>
      </c>
      <c r="W151" s="37"/>
      <c r="X151" s="37"/>
      <c r="Y151" s="37"/>
      <c r="Z151" s="37">
        <v>0</v>
      </c>
      <c r="AA151" s="37">
        <v>0</v>
      </c>
      <c r="AB151" s="37">
        <v>0</v>
      </c>
      <c r="AC151" s="37">
        <v>0</v>
      </c>
      <c r="AD151" s="37">
        <v>0</v>
      </c>
      <c r="AE151" s="37">
        <v>1</v>
      </c>
      <c r="AF151" s="117">
        <f t="shared" ref="AF151" si="445">(Z151+AA151+AB151+AC151)/K151</f>
        <v>0</v>
      </c>
      <c r="AG151" s="97">
        <f t="shared" ref="AG151" si="446">(Z151+AA151+AB151+AC151+AD151+AE151)/K151</f>
        <v>6.2695924764890286E-4</v>
      </c>
      <c r="AH151" s="37"/>
      <c r="AI151" s="37"/>
      <c r="AJ151" s="37"/>
      <c r="AK151" s="37">
        <v>5</v>
      </c>
      <c r="AL151" s="37">
        <v>0</v>
      </c>
      <c r="AM151" s="37">
        <v>10</v>
      </c>
      <c r="AN151" s="37">
        <v>8</v>
      </c>
      <c r="AO151" s="37">
        <v>12</v>
      </c>
      <c r="AP151" s="37">
        <v>25</v>
      </c>
      <c r="AQ151" s="117">
        <f t="shared" ref="AQ151" si="447">(AK151+AL151+AM151+AN151)/K151</f>
        <v>1.4420062695924765E-2</v>
      </c>
      <c r="AR151" s="97">
        <f t="shared" ref="AR151" si="448">(AK151+AL151+AM151+AN151+AO151+AP151)/K151</f>
        <v>3.7617554858934171E-2</v>
      </c>
      <c r="AS151" s="41"/>
    </row>
    <row r="152" spans="2:54" s="3" customFormat="1" x14ac:dyDescent="0.25">
      <c r="B152" s="14"/>
      <c r="C152" s="5"/>
      <c r="D152" s="5"/>
      <c r="E152" s="5"/>
      <c r="F152" s="35" t="s">
        <v>5</v>
      </c>
      <c r="G152" s="35" t="s">
        <v>73</v>
      </c>
      <c r="H152" s="36">
        <v>6</v>
      </c>
      <c r="I152" s="97">
        <f t="shared" si="429"/>
        <v>0.71844660194174759</v>
      </c>
      <c r="J152" s="97">
        <f t="shared" si="442"/>
        <v>0.81796116504854366</v>
      </c>
      <c r="K152" s="39">
        <v>412</v>
      </c>
      <c r="L152" s="40">
        <v>0</v>
      </c>
      <c r="M152" s="40">
        <v>1</v>
      </c>
      <c r="N152" s="40">
        <v>17</v>
      </c>
      <c r="O152" s="40">
        <v>53</v>
      </c>
      <c r="P152" s="40">
        <v>66</v>
      </c>
      <c r="Q152" s="40">
        <v>76</v>
      </c>
      <c r="R152" s="40">
        <v>55</v>
      </c>
      <c r="S152" s="40">
        <v>32</v>
      </c>
      <c r="T152" s="40">
        <v>8</v>
      </c>
      <c r="U152" s="117">
        <f t="shared" ref="U152" si="449">(L152+M152+N152+O152+P152+Q152+R152)/K152</f>
        <v>0.65048543689320393</v>
      </c>
      <c r="V152" s="97">
        <f t="shared" ref="V152" si="450">(L152+M152+N152+O152+P152+Q152+R152+S152+T152)/K152</f>
        <v>0.74757281553398058</v>
      </c>
      <c r="W152" s="40">
        <v>0</v>
      </c>
      <c r="X152" s="40">
        <v>0</v>
      </c>
      <c r="Y152" s="40">
        <v>0</v>
      </c>
      <c r="Z152" s="40">
        <v>0</v>
      </c>
      <c r="AA152" s="40">
        <v>0</v>
      </c>
      <c r="AB152" s="40">
        <v>0</v>
      </c>
      <c r="AC152" s="40">
        <v>0</v>
      </c>
      <c r="AD152" s="40">
        <v>0</v>
      </c>
      <c r="AE152" s="40">
        <v>0</v>
      </c>
      <c r="AF152" s="117">
        <f t="shared" ref="AF152" si="451">(W152+X152+Y152+Z152+AA152+AB152+AC152)/K152</f>
        <v>0</v>
      </c>
      <c r="AG152" s="97">
        <f t="shared" ref="AG152" si="452">(W152+X152+Y152+Z152+AA152+AB152+AC152+AD152+AE152)/K152</f>
        <v>0</v>
      </c>
      <c r="AH152" s="40">
        <v>13</v>
      </c>
      <c r="AI152" s="40">
        <v>0</v>
      </c>
      <c r="AJ152" s="40">
        <v>7</v>
      </c>
      <c r="AK152" s="40">
        <v>1</v>
      </c>
      <c r="AL152" s="40">
        <v>2</v>
      </c>
      <c r="AM152" s="40">
        <v>2</v>
      </c>
      <c r="AN152" s="40">
        <v>3</v>
      </c>
      <c r="AO152" s="40">
        <v>0</v>
      </c>
      <c r="AP152" s="40">
        <v>1</v>
      </c>
      <c r="AQ152" s="117">
        <f t="shared" ref="AQ152" si="453">(AH152+AI152+AJ152+AK152+AL152+AM152+AN152) /K152</f>
        <v>6.7961165048543687E-2</v>
      </c>
      <c r="AR152" s="97">
        <f t="shared" ref="AR152" si="454">(AH152+AI152+AJ152+AK152+AL152+AM152+AN152+AO152+AP152)/K152</f>
        <v>7.0388349514563103E-2</v>
      </c>
      <c r="AS152" s="41"/>
      <c r="AT152" s="26"/>
      <c r="AU152" s="26"/>
      <c r="AV152" s="26"/>
      <c r="AW152" s="26"/>
      <c r="AX152" s="26"/>
      <c r="AY152" s="26"/>
      <c r="AZ152" s="26"/>
      <c r="BA152" s="26"/>
      <c r="BB152" s="26"/>
    </row>
    <row r="153" spans="2:54" s="10" customFormat="1" ht="15.75" thickBot="1" x14ac:dyDescent="0.3">
      <c r="B153" s="15"/>
      <c r="C153" s="8"/>
      <c r="D153" s="9"/>
      <c r="E153" s="9"/>
      <c r="F153" s="8"/>
      <c r="G153" s="8"/>
      <c r="H153" s="42"/>
      <c r="I153" s="98"/>
      <c r="J153" s="99"/>
      <c r="K153" s="43"/>
      <c r="L153" s="44"/>
      <c r="M153" s="44"/>
      <c r="N153" s="44"/>
      <c r="O153" s="44"/>
      <c r="P153" s="44"/>
      <c r="Q153" s="44"/>
      <c r="R153" s="44"/>
      <c r="S153" s="44"/>
      <c r="T153" s="44"/>
      <c r="U153" s="118"/>
      <c r="V153" s="103"/>
      <c r="W153" s="44"/>
      <c r="X153" s="44"/>
      <c r="Y153" s="44"/>
      <c r="Z153" s="44"/>
      <c r="AA153" s="44"/>
      <c r="AB153" s="44"/>
      <c r="AC153" s="44"/>
      <c r="AD153" s="44"/>
      <c r="AE153" s="44"/>
      <c r="AF153" s="118"/>
      <c r="AG153" s="103"/>
      <c r="AH153" s="44"/>
      <c r="AI153" s="44"/>
      <c r="AJ153" s="44"/>
      <c r="AK153" s="44"/>
      <c r="AL153" s="44"/>
      <c r="AM153" s="44"/>
      <c r="AN153" s="44"/>
      <c r="AO153" s="44"/>
      <c r="AP153" s="44"/>
      <c r="AQ153" s="118"/>
      <c r="AR153" s="103"/>
      <c r="AS153" s="41"/>
      <c r="AT153" s="17"/>
      <c r="AU153" s="17"/>
      <c r="AV153" s="17"/>
      <c r="AW153" s="17"/>
    </row>
    <row r="154" spans="2:54" x14ac:dyDescent="0.25">
      <c r="B154" s="16"/>
      <c r="C154" s="5" t="s">
        <v>8</v>
      </c>
      <c r="D154" s="6"/>
      <c r="E154" s="6"/>
      <c r="F154" s="35" t="s">
        <v>1</v>
      </c>
      <c r="G154" s="35" t="s">
        <v>46</v>
      </c>
      <c r="H154" s="36">
        <v>1</v>
      </c>
      <c r="I154" s="97">
        <f t="shared" ref="I154" si="455">U154+AF154+AQ154</f>
        <v>0.36111111111111116</v>
      </c>
      <c r="J154" s="97">
        <f t="shared" ref="J154" si="456">V154+AG154+AR154</f>
        <v>0.66666666666666674</v>
      </c>
      <c r="K154" s="38">
        <v>36</v>
      </c>
      <c r="L154" s="37"/>
      <c r="M154" s="37"/>
      <c r="N154" s="37"/>
      <c r="O154" s="37"/>
      <c r="P154" s="37"/>
      <c r="Q154" s="37">
        <v>4</v>
      </c>
      <c r="R154" s="37">
        <v>7</v>
      </c>
      <c r="S154" s="37">
        <v>8</v>
      </c>
      <c r="T154" s="37">
        <v>0</v>
      </c>
      <c r="U154" s="117">
        <f t="shared" ref="U154" si="457">(Q154+R154)/K154</f>
        <v>0.30555555555555558</v>
      </c>
      <c r="V154" s="97">
        <f t="shared" ref="V154" si="458">(Q154+R154+S154+T154)/K154</f>
        <v>0.52777777777777779</v>
      </c>
      <c r="W154" s="37"/>
      <c r="X154" s="37"/>
      <c r="Y154" s="37"/>
      <c r="Z154" s="37"/>
      <c r="AA154" s="37"/>
      <c r="AB154" s="37">
        <v>0</v>
      </c>
      <c r="AC154" s="37">
        <v>0</v>
      </c>
      <c r="AD154" s="37">
        <v>0</v>
      </c>
      <c r="AE154" s="37">
        <v>0</v>
      </c>
      <c r="AF154" s="117">
        <f t="shared" ref="AF154" si="459">(AB154+AC154)/K154</f>
        <v>0</v>
      </c>
      <c r="AG154" s="97">
        <f t="shared" ref="AG154" si="460">(AB154+AC154+AD154+AE154)/K154</f>
        <v>0</v>
      </c>
      <c r="AH154" s="37"/>
      <c r="AI154" s="37"/>
      <c r="AJ154" s="37"/>
      <c r="AK154" s="37"/>
      <c r="AL154" s="37"/>
      <c r="AM154" s="37">
        <v>1</v>
      </c>
      <c r="AN154" s="37">
        <v>1</v>
      </c>
      <c r="AO154" s="37">
        <v>1</v>
      </c>
      <c r="AP154" s="37">
        <v>2</v>
      </c>
      <c r="AQ154" s="117">
        <f t="shared" ref="AQ154" si="461">(AM154+AN154)/K154</f>
        <v>5.5555555555555552E-2</v>
      </c>
      <c r="AR154" s="97">
        <f t="shared" ref="AR154" si="462">(AM154+AN154+AO154+AP154)/K154</f>
        <v>0.1388888888888889</v>
      </c>
      <c r="AS154" s="41"/>
    </row>
    <row r="155" spans="2:54" x14ac:dyDescent="0.25">
      <c r="B155" s="16"/>
      <c r="C155" s="5"/>
      <c r="D155" s="6"/>
      <c r="E155" s="6"/>
      <c r="F155" s="35" t="s">
        <v>32</v>
      </c>
      <c r="G155" s="35" t="s">
        <v>46</v>
      </c>
      <c r="H155" s="36">
        <v>2</v>
      </c>
      <c r="I155" s="96" t="s">
        <v>28</v>
      </c>
      <c r="J155" s="96" t="s">
        <v>31</v>
      </c>
      <c r="K155" s="38" t="s">
        <v>29</v>
      </c>
      <c r="L155" s="37"/>
      <c r="M155" s="37"/>
      <c r="N155" s="37"/>
      <c r="O155" s="37"/>
      <c r="P155" s="37"/>
      <c r="Q155" s="37"/>
      <c r="R155" s="37"/>
      <c r="S155" s="37"/>
      <c r="T155" s="37"/>
      <c r="U155" s="117"/>
      <c r="V155" s="97"/>
      <c r="W155" s="37"/>
      <c r="X155" s="37"/>
      <c r="Y155" s="37"/>
      <c r="Z155" s="37"/>
      <c r="AA155" s="37"/>
      <c r="AB155" s="37"/>
      <c r="AC155" s="37"/>
      <c r="AD155" s="37"/>
      <c r="AE155" s="37"/>
      <c r="AF155" s="117"/>
      <c r="AG155" s="97"/>
      <c r="AH155" s="37"/>
      <c r="AI155" s="37"/>
      <c r="AJ155" s="37"/>
      <c r="AK155" s="37"/>
      <c r="AL155" s="37"/>
      <c r="AM155" s="37"/>
      <c r="AN155" s="37"/>
      <c r="AO155" s="37"/>
      <c r="AP155" s="37"/>
      <c r="AQ155" s="117"/>
      <c r="AR155" s="97"/>
      <c r="AS155" s="41"/>
    </row>
    <row r="156" spans="2:54" x14ac:dyDescent="0.25">
      <c r="B156" s="16"/>
      <c r="C156" s="5"/>
      <c r="D156" s="6"/>
      <c r="E156" s="6"/>
      <c r="F156" s="35" t="s">
        <v>2</v>
      </c>
      <c r="G156" s="35" t="s">
        <v>46</v>
      </c>
      <c r="H156" s="36">
        <v>4</v>
      </c>
      <c r="I156" s="97">
        <f t="shared" ref="I156:I158" si="463">U156+AF156+AQ156</f>
        <v>0.61606313834726101</v>
      </c>
      <c r="J156" s="97">
        <f>V156+AG156+AR156</f>
        <v>0.74976787372330544</v>
      </c>
      <c r="K156" s="39">
        <v>2154</v>
      </c>
      <c r="L156" s="40"/>
      <c r="M156" s="40"/>
      <c r="N156" s="40">
        <v>1</v>
      </c>
      <c r="O156" s="40">
        <v>221</v>
      </c>
      <c r="P156" s="40">
        <v>276</v>
      </c>
      <c r="Q156" s="40">
        <v>302</v>
      </c>
      <c r="R156" s="40">
        <v>372</v>
      </c>
      <c r="S156" s="37">
        <v>165</v>
      </c>
      <c r="T156" s="37">
        <v>64</v>
      </c>
      <c r="U156" s="117">
        <f t="shared" ref="U156" si="464">(N156+O156+P156+Q156+R156) /K156</f>
        <v>0.54410399257195918</v>
      </c>
      <c r="V156" s="97">
        <f t="shared" ref="V156" si="465">(N156+O156+P156+Q156+R156+S156+T156)/K156</f>
        <v>0.65041782729805009</v>
      </c>
      <c r="W156" s="37"/>
      <c r="X156" s="37"/>
      <c r="Y156" s="37">
        <v>0</v>
      </c>
      <c r="Z156" s="37">
        <v>0</v>
      </c>
      <c r="AA156" s="37">
        <v>6</v>
      </c>
      <c r="AB156" s="37">
        <v>14</v>
      </c>
      <c r="AC156" s="37">
        <v>25</v>
      </c>
      <c r="AD156" s="37">
        <v>15</v>
      </c>
      <c r="AE156" s="37">
        <v>13</v>
      </c>
      <c r="AF156" s="117">
        <f t="shared" ref="AF156" si="466">(Y156+Z156+AA156+AB156+AC156) /K156</f>
        <v>2.0891364902506964E-2</v>
      </c>
      <c r="AG156" s="97">
        <f t="shared" ref="AG156" si="467">(Y156+Z156+AA156+AB156+AC156+AD156+AE156)/K156</f>
        <v>3.3890436397400185E-2</v>
      </c>
      <c r="AH156" s="37"/>
      <c r="AI156" s="37"/>
      <c r="AJ156" s="37">
        <v>11</v>
      </c>
      <c r="AK156" s="37">
        <v>11</v>
      </c>
      <c r="AL156" s="37">
        <v>35</v>
      </c>
      <c r="AM156" s="37">
        <v>30</v>
      </c>
      <c r="AN156" s="37">
        <v>23</v>
      </c>
      <c r="AO156" s="37">
        <v>16</v>
      </c>
      <c r="AP156" s="37">
        <v>15</v>
      </c>
      <c r="AQ156" s="117">
        <f t="shared" ref="AQ156" si="468">(AJ156+AK156+AL156+AM156+AN156) /K156</f>
        <v>5.1067780872794802E-2</v>
      </c>
      <c r="AR156" s="97">
        <f t="shared" ref="AR156" si="469">(AJ156+AK156+AL156+AM156+AN156+AO156+AP156)/K156</f>
        <v>6.545961002785515E-2</v>
      </c>
      <c r="AS156" s="41"/>
    </row>
    <row r="157" spans="2:54" x14ac:dyDescent="0.25">
      <c r="B157" s="16"/>
      <c r="C157" s="5"/>
      <c r="D157" s="6"/>
      <c r="E157" s="6"/>
      <c r="F157" s="35" t="s">
        <v>4</v>
      </c>
      <c r="G157" s="35" t="s">
        <v>46</v>
      </c>
      <c r="H157" s="36">
        <v>3</v>
      </c>
      <c r="I157" s="97">
        <f t="shared" si="463"/>
        <v>0.79679144385026734</v>
      </c>
      <c r="J157" s="97">
        <f t="shared" ref="J157:J158" si="470">V157+AG157+AR157</f>
        <v>0.88235294117647056</v>
      </c>
      <c r="K157" s="39">
        <v>187</v>
      </c>
      <c r="L157" s="40"/>
      <c r="M157" s="40"/>
      <c r="N157" s="40"/>
      <c r="O157" s="40">
        <v>1</v>
      </c>
      <c r="P157" s="40">
        <v>18</v>
      </c>
      <c r="Q157" s="40">
        <v>98</v>
      </c>
      <c r="R157" s="40">
        <v>26</v>
      </c>
      <c r="S157" s="40">
        <v>10</v>
      </c>
      <c r="T157" s="40">
        <v>2</v>
      </c>
      <c r="U157" s="117">
        <f t="shared" ref="U157" si="471">(O157+P157+Q157+R157)/K157</f>
        <v>0.76470588235294112</v>
      </c>
      <c r="V157" s="97">
        <f t="shared" ref="V157" si="472">(O157+P157+Q157+R157+S157+T157)/K157</f>
        <v>0.82887700534759357</v>
      </c>
      <c r="W157" s="37"/>
      <c r="X157" s="37"/>
      <c r="Y157" s="37"/>
      <c r="Z157" s="37">
        <v>0</v>
      </c>
      <c r="AA157" s="37">
        <v>0</v>
      </c>
      <c r="AB157" s="37">
        <v>0</v>
      </c>
      <c r="AC157" s="37">
        <v>0</v>
      </c>
      <c r="AD157" s="37">
        <v>0</v>
      </c>
      <c r="AE157" s="37">
        <v>0</v>
      </c>
      <c r="AF157" s="117">
        <f t="shared" ref="AF157" si="473">(Z157+AA157+AB157+AC157)/K157</f>
        <v>0</v>
      </c>
      <c r="AG157" s="97">
        <f t="shared" ref="AG157" si="474">(Z157+AA157+AB157+AC157+AD157+AE157)/K157</f>
        <v>0</v>
      </c>
      <c r="AH157" s="37"/>
      <c r="AI157" s="37"/>
      <c r="AJ157" s="37"/>
      <c r="AK157" s="37">
        <v>3</v>
      </c>
      <c r="AL157" s="37">
        <v>0</v>
      </c>
      <c r="AM157" s="37">
        <v>2</v>
      </c>
      <c r="AN157" s="37">
        <v>1</v>
      </c>
      <c r="AO157" s="37">
        <v>1</v>
      </c>
      <c r="AP157" s="37">
        <v>3</v>
      </c>
      <c r="AQ157" s="117">
        <f t="shared" ref="AQ157" si="475">(AK157+AL157+AM157+AN157)/K157</f>
        <v>3.2085561497326207E-2</v>
      </c>
      <c r="AR157" s="97">
        <f t="shared" ref="AR157" si="476">(AK157+AL157+AM157+AN157+AO157+AP157)/K157</f>
        <v>5.3475935828877004E-2</v>
      </c>
      <c r="AS157" s="41"/>
    </row>
    <row r="158" spans="2:54" s="3" customFormat="1" x14ac:dyDescent="0.25">
      <c r="B158" s="14"/>
      <c r="C158" s="5"/>
      <c r="D158" s="5"/>
      <c r="E158" s="5"/>
      <c r="F158" s="35" t="s">
        <v>5</v>
      </c>
      <c r="G158" s="35" t="s">
        <v>46</v>
      </c>
      <c r="H158" s="36">
        <v>6</v>
      </c>
      <c r="I158" s="97">
        <f t="shared" si="463"/>
        <v>0.73333333333333328</v>
      </c>
      <c r="J158" s="97">
        <f t="shared" si="470"/>
        <v>0.73333333333333328</v>
      </c>
      <c r="K158" s="39">
        <v>15</v>
      </c>
      <c r="L158" s="40">
        <v>0</v>
      </c>
      <c r="M158" s="40">
        <v>0</v>
      </c>
      <c r="N158" s="40">
        <v>1</v>
      </c>
      <c r="O158" s="40">
        <v>3</v>
      </c>
      <c r="P158" s="40">
        <v>4</v>
      </c>
      <c r="Q158" s="40">
        <v>1</v>
      </c>
      <c r="R158" s="40">
        <v>1</v>
      </c>
      <c r="S158" s="40">
        <v>0</v>
      </c>
      <c r="T158" s="40">
        <v>0</v>
      </c>
      <c r="U158" s="117">
        <f t="shared" ref="U158" si="477">(L158+M158+N158+O158+P158+Q158+R158)/K158</f>
        <v>0.66666666666666663</v>
      </c>
      <c r="V158" s="97">
        <f t="shared" ref="V158" si="478">(L158+M158+N158+O158+P158+Q158+R158+S158+T158)/K158</f>
        <v>0.66666666666666663</v>
      </c>
      <c r="W158" s="37">
        <v>0</v>
      </c>
      <c r="X158" s="37">
        <v>0</v>
      </c>
      <c r="Y158" s="37">
        <v>0</v>
      </c>
      <c r="Z158" s="37">
        <v>0</v>
      </c>
      <c r="AA158" s="37">
        <v>0</v>
      </c>
      <c r="AB158" s="37">
        <v>0</v>
      </c>
      <c r="AC158" s="37">
        <v>0</v>
      </c>
      <c r="AD158" s="37">
        <v>0</v>
      </c>
      <c r="AE158" s="37">
        <v>0</v>
      </c>
      <c r="AF158" s="117">
        <f t="shared" ref="AF158" si="479">(W158+X158+Y158+Z158+AA158+AB158+AC158)/K158</f>
        <v>0</v>
      </c>
      <c r="AG158" s="97">
        <f t="shared" ref="AG158" si="480">(W158+X158+Y158+Z158+AA158+AB158+AC158+AD158+AE158)/K158</f>
        <v>0</v>
      </c>
      <c r="AH158" s="37">
        <v>1</v>
      </c>
      <c r="AI158" s="37">
        <v>0</v>
      </c>
      <c r="AJ158" s="37">
        <v>0</v>
      </c>
      <c r="AK158" s="37">
        <v>0</v>
      </c>
      <c r="AL158" s="37">
        <v>0</v>
      </c>
      <c r="AM158" s="37">
        <v>0</v>
      </c>
      <c r="AN158" s="37">
        <v>0</v>
      </c>
      <c r="AO158" s="37">
        <v>0</v>
      </c>
      <c r="AP158" s="37">
        <v>0</v>
      </c>
      <c r="AQ158" s="117">
        <f t="shared" ref="AQ158" si="481">(AH158+AI158+AJ158+AK158+AL158+AM158+AN158) /K158</f>
        <v>6.6666666666666666E-2</v>
      </c>
      <c r="AR158" s="97">
        <f t="shared" ref="AR158" si="482">(AH158+AI158+AJ158+AK158+AL158+AM158+AN158+AO158+AP158)/K158</f>
        <v>6.6666666666666666E-2</v>
      </c>
      <c r="AS158" s="41"/>
      <c r="AT158" s="26"/>
      <c r="AU158" s="26"/>
      <c r="AV158" s="26"/>
      <c r="AW158" s="26"/>
      <c r="AX158" s="26"/>
      <c r="AY158" s="26"/>
      <c r="AZ158" s="26"/>
      <c r="BA158" s="26"/>
      <c r="BB158" s="26"/>
    </row>
    <row r="159" spans="2:54" s="28" customFormat="1" ht="15.75" thickBot="1" x14ac:dyDescent="0.3">
      <c r="B159" s="27"/>
      <c r="C159" s="8"/>
      <c r="D159" s="8"/>
      <c r="E159" s="8"/>
      <c r="F159" s="8"/>
      <c r="G159" s="8"/>
      <c r="H159" s="42"/>
      <c r="I159" s="98"/>
      <c r="J159" s="98"/>
      <c r="K159" s="43"/>
      <c r="L159" s="44"/>
      <c r="M159" s="44"/>
      <c r="N159" s="44"/>
      <c r="O159" s="44"/>
      <c r="P159" s="44"/>
      <c r="Q159" s="44"/>
      <c r="R159" s="44"/>
      <c r="S159" s="44"/>
      <c r="T159" s="44"/>
      <c r="U159" s="118"/>
      <c r="V159" s="103"/>
      <c r="W159" s="44"/>
      <c r="X159" s="44"/>
      <c r="Y159" s="44"/>
      <c r="Z159" s="44"/>
      <c r="AA159" s="44"/>
      <c r="AB159" s="44"/>
      <c r="AC159" s="44"/>
      <c r="AD159" s="44"/>
      <c r="AE159" s="44"/>
      <c r="AF159" s="118"/>
      <c r="AG159" s="103"/>
      <c r="AH159" s="44"/>
      <c r="AI159" s="44"/>
      <c r="AJ159" s="44"/>
      <c r="AK159" s="44"/>
      <c r="AL159" s="44"/>
      <c r="AM159" s="44"/>
      <c r="AN159" s="44"/>
      <c r="AO159" s="44"/>
      <c r="AP159" s="44"/>
      <c r="AQ159" s="118"/>
      <c r="AR159" s="103"/>
      <c r="AS159" s="41"/>
      <c r="AT159" s="26"/>
      <c r="AU159" s="26"/>
      <c r="AV159" s="26"/>
      <c r="AW159" s="26"/>
    </row>
    <row r="160" spans="2:54" x14ac:dyDescent="0.25">
      <c r="T160" s="19"/>
      <c r="AE160" s="19"/>
    </row>
    <row r="161" spans="3:4" x14ac:dyDescent="0.25">
      <c r="C161" s="84" t="s">
        <v>119</v>
      </c>
    </row>
    <row r="163" spans="3:4" x14ac:dyDescent="0.25">
      <c r="D163" s="34"/>
    </row>
    <row r="168" spans="3:4" x14ac:dyDescent="0.25">
      <c r="D168" s="34"/>
    </row>
    <row r="169" spans="3:4" x14ac:dyDescent="0.25">
      <c r="D169" s="34"/>
    </row>
  </sheetData>
  <mergeCells count="1">
    <mergeCell ref="C9:E9"/>
  </mergeCells>
  <pageMargins left="0.25" right="0.25" top="0.75" bottom="0.75" header="0.3" footer="0.3"/>
  <pageSetup paperSize="5" scale="29" fitToHeight="0" orientation="landscape" r:id="rId1"/>
  <headerFooter>
    <oddFooter>&amp;L&amp;1#&amp;"Calibri"&amp;11&amp;K000000Classification: Protected 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69"/>
  <sheetViews>
    <sheetView zoomScaleNormal="100" workbookViewId="0">
      <pane xSplit="11" ySplit="9" topLeftCell="Y133" activePane="bottomRight" state="frozen"/>
      <selection activeCell="AU168" sqref="AU168"/>
      <selection pane="topRight" activeCell="AU168" sqref="AU168"/>
      <selection pane="bottomLeft" activeCell="AU168" sqref="AU168"/>
      <selection pane="bottomRight" activeCell="AU168" sqref="AU168"/>
    </sheetView>
  </sheetViews>
  <sheetFormatPr defaultRowHeight="15" x14ac:dyDescent="0.25"/>
  <cols>
    <col min="1" max="2" width="0" hidden="1" customWidth="1"/>
    <col min="3" max="3" width="9.140625" style="3"/>
    <col min="5" max="5" width="12.42578125" customWidth="1"/>
    <col min="6" max="7" width="18.5703125" customWidth="1"/>
    <col min="9" max="10" width="13.140625" style="92"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93"/>
      <c r="W7" s="1"/>
      <c r="X7" s="1"/>
      <c r="Y7" s="1"/>
      <c r="Z7" s="1"/>
      <c r="AA7" s="1"/>
      <c r="AB7" s="1"/>
      <c r="AC7" s="1"/>
      <c r="AD7" s="18"/>
      <c r="AE7" s="18"/>
      <c r="AF7" s="127"/>
      <c r="AG7" s="100"/>
    </row>
    <row r="8" spans="2:49" s="3" customFormat="1" ht="43.5" customHeight="1" thickBot="1" x14ac:dyDescent="0.3">
      <c r="B8" s="14"/>
      <c r="C8" s="7"/>
      <c r="D8" s="7"/>
      <c r="E8" s="7"/>
      <c r="F8" s="7"/>
      <c r="G8" s="7"/>
      <c r="H8" s="7"/>
      <c r="I8" s="94"/>
      <c r="J8" s="94"/>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95" t="s">
        <v>52</v>
      </c>
      <c r="K9" s="30" t="s">
        <v>53</v>
      </c>
      <c r="L9" s="31" t="s">
        <v>35</v>
      </c>
      <c r="M9" s="31" t="s">
        <v>39</v>
      </c>
      <c r="N9" s="31" t="s">
        <v>36</v>
      </c>
      <c r="O9" s="31" t="s">
        <v>37</v>
      </c>
      <c r="P9" s="31" t="s">
        <v>43</v>
      </c>
      <c r="Q9" s="31" t="s">
        <v>40</v>
      </c>
      <c r="R9" s="31" t="s">
        <v>41</v>
      </c>
      <c r="S9" s="31" t="s">
        <v>44</v>
      </c>
      <c r="T9" s="119" t="s">
        <v>42</v>
      </c>
      <c r="U9" s="122" t="s">
        <v>54</v>
      </c>
      <c r="V9" s="102" t="s">
        <v>55</v>
      </c>
      <c r="W9" s="31" t="s">
        <v>35</v>
      </c>
      <c r="X9" s="31" t="s">
        <v>39</v>
      </c>
      <c r="Y9" s="31" t="s">
        <v>36</v>
      </c>
      <c r="Z9" s="31" t="s">
        <v>37</v>
      </c>
      <c r="AA9" s="31" t="s">
        <v>43</v>
      </c>
      <c r="AB9" s="31" t="s">
        <v>40</v>
      </c>
      <c r="AC9" s="31" t="s">
        <v>41</v>
      </c>
      <c r="AD9" s="31" t="s">
        <v>44</v>
      </c>
      <c r="AE9" s="119" t="s">
        <v>42</v>
      </c>
      <c r="AF9" s="122" t="s">
        <v>56</v>
      </c>
      <c r="AG9" s="102" t="s">
        <v>57</v>
      </c>
      <c r="AH9" s="31" t="s">
        <v>35</v>
      </c>
      <c r="AI9" s="31" t="s">
        <v>39</v>
      </c>
      <c r="AJ9" s="31" t="s">
        <v>36</v>
      </c>
      <c r="AK9" s="31" t="s">
        <v>37</v>
      </c>
      <c r="AL9" s="31" t="s">
        <v>43</v>
      </c>
      <c r="AM9" s="31" t="s">
        <v>40</v>
      </c>
      <c r="AN9" s="31" t="s">
        <v>41</v>
      </c>
      <c r="AO9" s="31" t="s">
        <v>44</v>
      </c>
      <c r="AP9" s="119" t="s">
        <v>42</v>
      </c>
      <c r="AQ9" s="122" t="s">
        <v>58</v>
      </c>
      <c r="AR9" s="102" t="s">
        <v>59</v>
      </c>
      <c r="AS9" s="17"/>
      <c r="AT9" s="17"/>
      <c r="AU9" s="17"/>
      <c r="AV9" s="17"/>
      <c r="AW9" s="17"/>
    </row>
    <row r="10" spans="2:49" x14ac:dyDescent="0.25">
      <c r="B10" s="16"/>
      <c r="C10" s="5" t="s">
        <v>65</v>
      </c>
      <c r="D10" s="6"/>
      <c r="E10" s="6"/>
      <c r="F10" s="35" t="s">
        <v>1</v>
      </c>
      <c r="G10" s="35" t="s">
        <v>73</v>
      </c>
      <c r="H10" s="36">
        <v>1</v>
      </c>
      <c r="I10" s="96" t="s">
        <v>28</v>
      </c>
      <c r="J10" s="96" t="s">
        <v>28</v>
      </c>
      <c r="K10" s="38" t="s">
        <v>30</v>
      </c>
      <c r="L10" s="37"/>
      <c r="M10" s="37"/>
      <c r="N10" s="37"/>
      <c r="O10" s="37"/>
      <c r="P10" s="37"/>
      <c r="Q10" s="37"/>
      <c r="R10" s="37"/>
      <c r="S10" s="37"/>
      <c r="T10" s="69"/>
      <c r="U10" s="117"/>
      <c r="V10" s="97"/>
      <c r="W10" s="37"/>
      <c r="X10" s="37"/>
      <c r="Y10" s="37"/>
      <c r="Z10" s="37"/>
      <c r="AA10" s="37"/>
      <c r="AB10" s="37"/>
      <c r="AC10" s="37"/>
      <c r="AD10" s="37"/>
      <c r="AE10" s="69"/>
      <c r="AF10" s="117"/>
      <c r="AG10" s="97"/>
      <c r="AH10" s="37"/>
      <c r="AI10" s="37"/>
      <c r="AJ10" s="37"/>
      <c r="AK10" s="37"/>
      <c r="AL10" s="37"/>
      <c r="AM10" s="37"/>
      <c r="AN10" s="37"/>
      <c r="AO10" s="37"/>
      <c r="AP10" s="37"/>
      <c r="AQ10" s="117"/>
      <c r="AR10" s="97"/>
    </row>
    <row r="11" spans="2:49" x14ac:dyDescent="0.25">
      <c r="B11" s="16"/>
      <c r="C11" s="5" t="s">
        <v>66</v>
      </c>
      <c r="D11" s="6"/>
      <c r="E11" s="6"/>
      <c r="F11" s="35" t="s">
        <v>32</v>
      </c>
      <c r="G11" s="35" t="s">
        <v>73</v>
      </c>
      <c r="H11" s="36">
        <v>2</v>
      </c>
      <c r="I11" s="96" t="s">
        <v>28</v>
      </c>
      <c r="J11" s="96" t="s">
        <v>28</v>
      </c>
      <c r="K11" s="38" t="s">
        <v>29</v>
      </c>
      <c r="L11" s="37"/>
      <c r="M11" s="37"/>
      <c r="N11" s="37"/>
      <c r="O11" s="37"/>
      <c r="P11" s="37"/>
      <c r="Q11" s="37"/>
      <c r="R11" s="37"/>
      <c r="S11" s="37"/>
      <c r="T11" s="37"/>
      <c r="U11" s="117"/>
      <c r="V11" s="97"/>
      <c r="W11" s="37"/>
      <c r="X11" s="37"/>
      <c r="Y11" s="37"/>
      <c r="Z11" s="37"/>
      <c r="AA11" s="37"/>
      <c r="AB11" s="37"/>
      <c r="AC11" s="37"/>
      <c r="AD11" s="37"/>
      <c r="AE11" s="37"/>
      <c r="AF11" s="117"/>
      <c r="AG11" s="97"/>
      <c r="AH11" s="37"/>
      <c r="AI11" s="37"/>
      <c r="AJ11" s="37"/>
      <c r="AK11" s="37"/>
      <c r="AL11" s="37"/>
      <c r="AM11" s="37"/>
      <c r="AN11" s="37"/>
      <c r="AO11" s="37"/>
      <c r="AP11" s="37"/>
      <c r="AQ11" s="117"/>
      <c r="AR11" s="97"/>
    </row>
    <row r="12" spans="2:49" x14ac:dyDescent="0.25">
      <c r="B12" s="16"/>
      <c r="C12" s="5"/>
      <c r="D12" s="6"/>
      <c r="E12" s="6"/>
      <c r="F12" s="35" t="s">
        <v>2</v>
      </c>
      <c r="G12" s="35" t="s">
        <v>73</v>
      </c>
      <c r="H12" s="36">
        <v>4</v>
      </c>
      <c r="I12" s="97">
        <f t="shared" ref="I12" si="0">U12+AF12+AQ12</f>
        <v>0.49014084507042255</v>
      </c>
      <c r="J12" s="97">
        <f>V12+AG12+AR12</f>
        <v>0.59436619718309858</v>
      </c>
      <c r="K12" s="38">
        <v>355</v>
      </c>
      <c r="L12" s="37"/>
      <c r="M12" s="37"/>
      <c r="N12" s="35">
        <v>1</v>
      </c>
      <c r="O12" s="35">
        <v>7</v>
      </c>
      <c r="P12" s="35">
        <v>11</v>
      </c>
      <c r="Q12" s="35">
        <v>72</v>
      </c>
      <c r="R12" s="35">
        <v>65</v>
      </c>
      <c r="S12" s="35">
        <v>13</v>
      </c>
      <c r="T12" s="37">
        <v>5</v>
      </c>
      <c r="U12" s="117">
        <f t="shared" ref="U12" si="1">(N12+O12+P12+Q12+R12) /K12</f>
        <v>0.43943661971830988</v>
      </c>
      <c r="V12" s="97">
        <f t="shared" ref="V12" si="2">(N12+O12+P12+Q12+R12+S12+T12)/K12</f>
        <v>0.49014084507042255</v>
      </c>
      <c r="W12" s="37"/>
      <c r="X12" s="37"/>
      <c r="Y12" s="35">
        <v>0</v>
      </c>
      <c r="Z12" s="35">
        <v>0</v>
      </c>
      <c r="AA12" s="35">
        <v>0</v>
      </c>
      <c r="AB12" s="35">
        <v>2</v>
      </c>
      <c r="AC12" s="35">
        <v>3</v>
      </c>
      <c r="AD12" s="35">
        <v>5</v>
      </c>
      <c r="AE12" s="37">
        <v>4</v>
      </c>
      <c r="AF12" s="117">
        <f t="shared" ref="AF12" si="3">(Y12+Z12+AA12+AB12+AC12) /K12</f>
        <v>1.4084507042253521E-2</v>
      </c>
      <c r="AG12" s="97">
        <f t="shared" ref="AG12" si="4">(Y12+Z12+AA12+AB12+AC12+AD12+AE12)/K12</f>
        <v>3.9436619718309862E-2</v>
      </c>
      <c r="AH12" s="37"/>
      <c r="AI12" s="37"/>
      <c r="AJ12" s="35">
        <v>0</v>
      </c>
      <c r="AK12" s="35">
        <v>1</v>
      </c>
      <c r="AL12" s="35">
        <v>3</v>
      </c>
      <c r="AM12" s="35">
        <v>6</v>
      </c>
      <c r="AN12" s="35">
        <v>3</v>
      </c>
      <c r="AO12" s="35">
        <v>6</v>
      </c>
      <c r="AP12" s="37">
        <v>4</v>
      </c>
      <c r="AQ12" s="117">
        <f t="shared" ref="AQ12" si="5">(AJ12+AK12+AL12+AM12+AN12) /K12</f>
        <v>3.6619718309859155E-2</v>
      </c>
      <c r="AR12" s="97">
        <f t="shared" ref="AR12" si="6">(AJ12+AK12+AL12+AM12+AN12+AO12+AP12)/K12</f>
        <v>6.4788732394366194E-2</v>
      </c>
    </row>
    <row r="13" spans="2:49" x14ac:dyDescent="0.25">
      <c r="B13" s="16"/>
      <c r="C13" s="5"/>
      <c r="D13" s="6"/>
      <c r="E13" s="6"/>
      <c r="F13" s="35" t="s">
        <v>4</v>
      </c>
      <c r="G13" s="35" t="s">
        <v>73</v>
      </c>
      <c r="H13" s="36">
        <v>3</v>
      </c>
      <c r="I13" s="96" t="s">
        <v>28</v>
      </c>
      <c r="J13" s="96" t="s">
        <v>28</v>
      </c>
      <c r="K13" s="38" t="s">
        <v>29</v>
      </c>
      <c r="L13" s="37"/>
      <c r="M13" s="37"/>
      <c r="N13" s="37"/>
      <c r="O13" s="37"/>
      <c r="P13" s="37"/>
      <c r="Q13" s="37"/>
      <c r="R13" s="37"/>
      <c r="S13" s="37"/>
      <c r="T13" s="37"/>
      <c r="U13" s="117"/>
      <c r="V13" s="97"/>
      <c r="W13" s="37"/>
      <c r="X13" s="37"/>
      <c r="Y13" s="37"/>
      <c r="Z13" s="37"/>
      <c r="AA13" s="37"/>
      <c r="AB13" s="37"/>
      <c r="AC13" s="37"/>
      <c r="AD13" s="37"/>
      <c r="AE13" s="37"/>
      <c r="AF13" s="117"/>
      <c r="AG13" s="97"/>
      <c r="AH13" s="37"/>
      <c r="AI13" s="37"/>
      <c r="AJ13" s="37"/>
      <c r="AK13" s="37"/>
      <c r="AL13" s="37"/>
      <c r="AM13" s="37"/>
      <c r="AN13" s="37"/>
      <c r="AO13" s="37"/>
      <c r="AP13" s="37"/>
      <c r="AQ13" s="117"/>
      <c r="AR13" s="97"/>
    </row>
    <row r="14" spans="2:49" x14ac:dyDescent="0.25">
      <c r="B14" s="16"/>
      <c r="C14" s="5"/>
      <c r="D14" s="6"/>
      <c r="E14" s="6"/>
      <c r="F14" s="35" t="s">
        <v>5</v>
      </c>
      <c r="G14" s="35" t="s">
        <v>73</v>
      </c>
      <c r="H14" s="36">
        <v>6</v>
      </c>
      <c r="I14" s="96" t="s">
        <v>28</v>
      </c>
      <c r="J14" s="96" t="s">
        <v>28</v>
      </c>
      <c r="K14" s="38" t="s">
        <v>29</v>
      </c>
      <c r="L14" s="37"/>
      <c r="M14" s="37"/>
      <c r="N14" s="37"/>
      <c r="O14" s="37"/>
      <c r="P14" s="37"/>
      <c r="Q14" s="37"/>
      <c r="R14" s="37"/>
      <c r="S14" s="37"/>
      <c r="T14" s="37"/>
      <c r="U14" s="117"/>
      <c r="V14" s="97"/>
      <c r="W14" s="37"/>
      <c r="X14" s="37"/>
      <c r="Y14" s="37"/>
      <c r="Z14" s="37"/>
      <c r="AA14" s="37"/>
      <c r="AB14" s="37"/>
      <c r="AC14" s="37"/>
      <c r="AD14" s="37"/>
      <c r="AE14" s="37"/>
      <c r="AF14" s="117"/>
      <c r="AG14" s="97"/>
      <c r="AH14" s="37"/>
      <c r="AI14" s="37"/>
      <c r="AJ14" s="37"/>
      <c r="AK14" s="37"/>
      <c r="AL14" s="37"/>
      <c r="AM14" s="37"/>
      <c r="AN14" s="37"/>
      <c r="AO14" s="37"/>
      <c r="AP14" s="37"/>
      <c r="AQ14" s="117"/>
      <c r="AR14" s="97"/>
    </row>
    <row r="15" spans="2:49" s="10" customFormat="1" ht="15.75" thickBot="1" x14ac:dyDescent="0.3">
      <c r="B15" s="15"/>
      <c r="C15" s="8"/>
      <c r="D15" s="9"/>
      <c r="E15" s="9"/>
      <c r="F15" s="44"/>
      <c r="G15" s="44"/>
      <c r="H15" s="42"/>
      <c r="I15" s="98"/>
      <c r="J15" s="98"/>
      <c r="K15" s="43"/>
      <c r="L15" s="44"/>
      <c r="M15" s="44"/>
      <c r="N15" s="44"/>
      <c r="O15" s="44"/>
      <c r="P15" s="44"/>
      <c r="Q15" s="44"/>
      <c r="R15" s="44"/>
      <c r="S15" s="44"/>
      <c r="T15" s="44"/>
      <c r="U15" s="118"/>
      <c r="V15" s="103"/>
      <c r="W15" s="44"/>
      <c r="X15" s="44"/>
      <c r="Y15" s="44"/>
      <c r="Z15" s="44"/>
      <c r="AA15" s="44"/>
      <c r="AB15" s="44"/>
      <c r="AC15" s="44"/>
      <c r="AD15" s="44"/>
      <c r="AE15" s="44"/>
      <c r="AF15" s="118"/>
      <c r="AG15" s="103"/>
      <c r="AH15" s="44"/>
      <c r="AI15" s="44"/>
      <c r="AJ15" s="44"/>
      <c r="AK15" s="44"/>
      <c r="AL15" s="44"/>
      <c r="AM15" s="44"/>
      <c r="AN15" s="44"/>
      <c r="AO15" s="44"/>
      <c r="AP15" s="44"/>
      <c r="AQ15" s="118"/>
      <c r="AR15" s="103"/>
      <c r="AS15" s="17"/>
      <c r="AT15" s="17"/>
      <c r="AU15" s="17"/>
      <c r="AV15" s="17"/>
      <c r="AW15" s="17"/>
    </row>
    <row r="16" spans="2:49" x14ac:dyDescent="0.25">
      <c r="B16" s="16"/>
      <c r="C16" s="5" t="s">
        <v>9</v>
      </c>
      <c r="D16" s="6"/>
      <c r="E16" s="6"/>
      <c r="F16" s="35" t="s">
        <v>1</v>
      </c>
      <c r="G16" s="35" t="s">
        <v>73</v>
      </c>
      <c r="H16" s="36">
        <v>1</v>
      </c>
      <c r="I16" s="96" t="s">
        <v>28</v>
      </c>
      <c r="J16" s="96" t="s">
        <v>28</v>
      </c>
      <c r="K16" s="38" t="s">
        <v>29</v>
      </c>
      <c r="L16" s="37"/>
      <c r="M16" s="37"/>
      <c r="N16" s="37"/>
      <c r="O16" s="37"/>
      <c r="P16" s="37"/>
      <c r="Q16" s="37"/>
      <c r="R16" s="37"/>
      <c r="S16" s="37"/>
      <c r="T16" s="37"/>
      <c r="U16" s="117"/>
      <c r="V16" s="97"/>
      <c r="W16" s="37"/>
      <c r="X16" s="37"/>
      <c r="Y16" s="37"/>
      <c r="Z16" s="37"/>
      <c r="AA16" s="37"/>
      <c r="AB16" s="37"/>
      <c r="AC16" s="37"/>
      <c r="AD16" s="37"/>
      <c r="AE16" s="37"/>
      <c r="AF16" s="117"/>
      <c r="AG16" s="97"/>
      <c r="AH16" s="37"/>
      <c r="AI16" s="37"/>
      <c r="AJ16" s="37"/>
      <c r="AK16" s="37"/>
      <c r="AL16" s="37"/>
      <c r="AM16" s="37"/>
      <c r="AN16" s="37"/>
      <c r="AO16" s="37"/>
      <c r="AP16" s="37"/>
      <c r="AQ16" s="117"/>
      <c r="AR16" s="97"/>
    </row>
    <row r="17" spans="2:49" x14ac:dyDescent="0.25">
      <c r="B17" s="16"/>
      <c r="C17" s="5"/>
      <c r="D17" s="6"/>
      <c r="E17" s="6"/>
      <c r="F17" s="35" t="s">
        <v>32</v>
      </c>
      <c r="G17" s="35" t="s">
        <v>73</v>
      </c>
      <c r="H17" s="36">
        <v>2</v>
      </c>
      <c r="I17" s="96" t="s">
        <v>28</v>
      </c>
      <c r="J17" s="96" t="s">
        <v>28</v>
      </c>
      <c r="K17" s="38" t="s">
        <v>29</v>
      </c>
      <c r="L17" s="37"/>
      <c r="M17" s="37"/>
      <c r="N17" s="37"/>
      <c r="O17" s="37"/>
      <c r="P17" s="37"/>
      <c r="Q17" s="37"/>
      <c r="R17" s="37"/>
      <c r="S17" s="37"/>
      <c r="T17" s="37"/>
      <c r="U17" s="117"/>
      <c r="V17" s="97"/>
      <c r="W17" s="37"/>
      <c r="X17" s="37"/>
      <c r="Y17" s="37"/>
      <c r="Z17" s="37"/>
      <c r="AA17" s="37"/>
      <c r="AB17" s="37"/>
      <c r="AC17" s="37"/>
      <c r="AD17" s="37"/>
      <c r="AE17" s="37"/>
      <c r="AF17" s="117"/>
      <c r="AG17" s="97"/>
      <c r="AH17" s="37"/>
      <c r="AI17" s="37"/>
      <c r="AJ17" s="37"/>
      <c r="AK17" s="37"/>
      <c r="AL17" s="37"/>
      <c r="AM17" s="37"/>
      <c r="AN17" s="37"/>
      <c r="AO17" s="37"/>
      <c r="AP17" s="37"/>
      <c r="AQ17" s="117"/>
      <c r="AR17" s="97"/>
    </row>
    <row r="18" spans="2:49" x14ac:dyDescent="0.25">
      <c r="B18" s="16"/>
      <c r="C18" s="5"/>
      <c r="D18" s="6"/>
      <c r="E18" s="6"/>
      <c r="F18" s="35" t="s">
        <v>2</v>
      </c>
      <c r="G18" s="35" t="s">
        <v>73</v>
      </c>
      <c r="H18" s="36">
        <v>4</v>
      </c>
      <c r="I18" s="97">
        <f t="shared" ref="I18" si="7">U18+AF18+AQ18</f>
        <v>0.58450704225352101</v>
      </c>
      <c r="J18" s="97">
        <f>V18+AG18+AR18</f>
        <v>0.66197183098591561</v>
      </c>
      <c r="K18" s="38">
        <v>142</v>
      </c>
      <c r="L18" s="37"/>
      <c r="M18" s="37"/>
      <c r="N18" s="37">
        <v>0</v>
      </c>
      <c r="O18" s="37">
        <v>15</v>
      </c>
      <c r="P18" s="37">
        <v>12</v>
      </c>
      <c r="Q18" s="37">
        <v>26</v>
      </c>
      <c r="R18" s="37">
        <v>19</v>
      </c>
      <c r="S18" s="37">
        <v>5</v>
      </c>
      <c r="T18" s="37">
        <v>2</v>
      </c>
      <c r="U18" s="117">
        <f t="shared" ref="U18" si="8">(N18+O18+P18+Q18+R18) /K18</f>
        <v>0.50704225352112675</v>
      </c>
      <c r="V18" s="97">
        <f t="shared" ref="V18" si="9">(N18+O18+P18+Q18+R18+S18+T18)/K18</f>
        <v>0.55633802816901412</v>
      </c>
      <c r="W18" s="37"/>
      <c r="X18" s="37"/>
      <c r="Y18" s="35">
        <v>0</v>
      </c>
      <c r="Z18" s="35">
        <v>0</v>
      </c>
      <c r="AA18" s="35">
        <v>0</v>
      </c>
      <c r="AB18" s="35">
        <v>1</v>
      </c>
      <c r="AC18" s="35">
        <v>4</v>
      </c>
      <c r="AD18" s="35">
        <v>0</v>
      </c>
      <c r="AE18" s="37">
        <v>3</v>
      </c>
      <c r="AF18" s="117">
        <f t="shared" ref="AF18" si="10">(Y18+Z18+AA18+AB18+AC18) /K18</f>
        <v>3.5211267605633804E-2</v>
      </c>
      <c r="AG18" s="97">
        <f t="shared" ref="AG18" si="11">(Y18+Z18+AA18+AB18+AC18+AD18+AE18)/K18</f>
        <v>5.6338028169014086E-2</v>
      </c>
      <c r="AH18" s="37"/>
      <c r="AI18" s="37"/>
      <c r="AJ18" s="35">
        <v>0</v>
      </c>
      <c r="AK18" s="35">
        <v>1</v>
      </c>
      <c r="AL18" s="35">
        <v>1</v>
      </c>
      <c r="AM18" s="35">
        <v>2</v>
      </c>
      <c r="AN18" s="35">
        <v>2</v>
      </c>
      <c r="AO18" s="35">
        <v>1</v>
      </c>
      <c r="AP18" s="37">
        <v>0</v>
      </c>
      <c r="AQ18" s="117">
        <f t="shared" ref="AQ18" si="12">(AJ18+AK18+AL18+AM18+AN18) /K18</f>
        <v>4.2253521126760563E-2</v>
      </c>
      <c r="AR18" s="97">
        <f t="shared" ref="AR18" si="13">(AJ18+AK18+AL18+AM18+AN18+AO18+AP18)/K18</f>
        <v>4.9295774647887321E-2</v>
      </c>
    </row>
    <row r="19" spans="2:49" x14ac:dyDescent="0.25">
      <c r="B19" s="16"/>
      <c r="C19" s="5"/>
      <c r="D19" s="6"/>
      <c r="E19" s="6"/>
      <c r="F19" s="35" t="s">
        <v>4</v>
      </c>
      <c r="G19" s="35" t="s">
        <v>73</v>
      </c>
      <c r="H19" s="36">
        <v>3</v>
      </c>
      <c r="I19" s="96" t="s">
        <v>28</v>
      </c>
      <c r="J19" s="96" t="s">
        <v>28</v>
      </c>
      <c r="K19" s="39" t="s">
        <v>29</v>
      </c>
      <c r="L19" s="37"/>
      <c r="M19" s="37"/>
      <c r="N19" s="37"/>
      <c r="O19" s="37"/>
      <c r="P19" s="37"/>
      <c r="Q19" s="37"/>
      <c r="R19" s="37"/>
      <c r="S19" s="37"/>
      <c r="T19" s="37"/>
      <c r="U19" s="117"/>
      <c r="V19" s="97"/>
      <c r="W19" s="37"/>
      <c r="X19" s="37"/>
      <c r="Y19" s="37"/>
      <c r="Z19" s="37"/>
      <c r="AA19" s="37"/>
      <c r="AB19" s="37"/>
      <c r="AC19" s="37"/>
      <c r="AD19" s="37"/>
      <c r="AE19" s="37"/>
      <c r="AF19" s="117"/>
      <c r="AG19" s="97"/>
      <c r="AH19" s="37"/>
      <c r="AI19" s="37"/>
      <c r="AJ19" s="37"/>
      <c r="AK19" s="37"/>
      <c r="AL19" s="37"/>
      <c r="AM19" s="37"/>
      <c r="AN19" s="37"/>
      <c r="AO19" s="37"/>
      <c r="AP19" s="37"/>
      <c r="AQ19" s="117"/>
      <c r="AR19" s="97"/>
    </row>
    <row r="20" spans="2:49" x14ac:dyDescent="0.25">
      <c r="B20" s="16"/>
      <c r="C20" s="5"/>
      <c r="D20" s="6"/>
      <c r="E20" s="6"/>
      <c r="F20" s="35" t="s">
        <v>5</v>
      </c>
      <c r="G20" s="35" t="s">
        <v>73</v>
      </c>
      <c r="H20" s="36">
        <v>6</v>
      </c>
      <c r="I20" s="96" t="s">
        <v>28</v>
      </c>
      <c r="J20" s="96" t="s">
        <v>28</v>
      </c>
      <c r="K20" s="39" t="s">
        <v>29</v>
      </c>
      <c r="L20" s="37"/>
      <c r="M20" s="37"/>
      <c r="N20" s="37"/>
      <c r="O20" s="37"/>
      <c r="P20" s="37"/>
      <c r="Q20" s="37"/>
      <c r="R20" s="37"/>
      <c r="S20" s="37"/>
      <c r="T20" s="37"/>
      <c r="U20" s="117"/>
      <c r="V20" s="97"/>
      <c r="W20" s="37"/>
      <c r="X20" s="37"/>
      <c r="Y20" s="37"/>
      <c r="Z20" s="37"/>
      <c r="AA20" s="37"/>
      <c r="AB20" s="37"/>
      <c r="AC20" s="37"/>
      <c r="AD20" s="37"/>
      <c r="AE20" s="37"/>
      <c r="AF20" s="117"/>
      <c r="AG20" s="97"/>
      <c r="AH20" s="37"/>
      <c r="AI20" s="37"/>
      <c r="AJ20" s="37"/>
      <c r="AK20" s="37"/>
      <c r="AL20" s="37"/>
      <c r="AM20" s="37"/>
      <c r="AN20" s="37"/>
      <c r="AO20" s="37"/>
      <c r="AP20" s="37"/>
      <c r="AQ20" s="117"/>
      <c r="AR20" s="97"/>
    </row>
    <row r="21" spans="2:49" s="10" customFormat="1" ht="15.75" thickBot="1" x14ac:dyDescent="0.3">
      <c r="B21" s="15"/>
      <c r="C21" s="8"/>
      <c r="D21" s="9"/>
      <c r="E21" s="9"/>
      <c r="F21" s="44"/>
      <c r="G21" s="44"/>
      <c r="H21" s="42"/>
      <c r="I21" s="98"/>
      <c r="J21" s="98"/>
      <c r="K21" s="43"/>
      <c r="L21" s="44"/>
      <c r="M21" s="44"/>
      <c r="N21" s="44"/>
      <c r="O21" s="44"/>
      <c r="P21" s="44"/>
      <c r="Q21" s="44"/>
      <c r="R21" s="44"/>
      <c r="S21" s="44"/>
      <c r="T21" s="44"/>
      <c r="U21" s="118"/>
      <c r="V21" s="103"/>
      <c r="W21" s="44"/>
      <c r="X21" s="44"/>
      <c r="Y21" s="44"/>
      <c r="Z21" s="44"/>
      <c r="AA21" s="44"/>
      <c r="AB21" s="44"/>
      <c r="AC21" s="44"/>
      <c r="AD21" s="44"/>
      <c r="AE21" s="44"/>
      <c r="AF21" s="118"/>
      <c r="AG21" s="103"/>
      <c r="AH21" s="44"/>
      <c r="AI21" s="44"/>
      <c r="AJ21" s="44"/>
      <c r="AK21" s="44"/>
      <c r="AL21" s="44"/>
      <c r="AM21" s="44"/>
      <c r="AN21" s="44"/>
      <c r="AO21" s="44"/>
      <c r="AP21" s="44"/>
      <c r="AQ21" s="118"/>
      <c r="AR21" s="103"/>
      <c r="AS21" s="17"/>
      <c r="AT21" s="17"/>
      <c r="AU21" s="17"/>
      <c r="AV21" s="17"/>
      <c r="AW21" s="17"/>
    </row>
    <row r="22" spans="2:49" x14ac:dyDescent="0.25">
      <c r="B22" s="16"/>
      <c r="C22" s="5" t="s">
        <v>0</v>
      </c>
      <c r="D22" s="6"/>
      <c r="E22" s="6"/>
      <c r="F22" s="35" t="s">
        <v>1</v>
      </c>
      <c r="G22" s="35" t="s">
        <v>73</v>
      </c>
      <c r="H22" s="36">
        <v>1</v>
      </c>
      <c r="I22" s="97">
        <f t="shared" ref="I22:I23" si="14">U22+AF22+AQ22</f>
        <v>0.37037037037037035</v>
      </c>
      <c r="J22" s="97">
        <f t="shared" ref="J22:J23" si="15">V22+AG22+AR22</f>
        <v>0.53086419753086411</v>
      </c>
      <c r="K22" s="38">
        <v>81</v>
      </c>
      <c r="L22" s="37"/>
      <c r="M22" s="37"/>
      <c r="N22" s="37"/>
      <c r="O22" s="37"/>
      <c r="P22" s="37"/>
      <c r="Q22" s="37">
        <v>7</v>
      </c>
      <c r="R22" s="37">
        <v>20</v>
      </c>
      <c r="S22" s="37">
        <v>10</v>
      </c>
      <c r="T22" s="37">
        <v>1</v>
      </c>
      <c r="U22" s="117">
        <f t="shared" ref="U22" si="16">(Q22+R22)/K22</f>
        <v>0.33333333333333331</v>
      </c>
      <c r="V22" s="97">
        <f t="shared" ref="V22" si="17">(Q22+R22+S22+T22)/K22</f>
        <v>0.46913580246913578</v>
      </c>
      <c r="W22" s="37"/>
      <c r="X22" s="37"/>
      <c r="Y22" s="37"/>
      <c r="Z22" s="37"/>
      <c r="AA22" s="37"/>
      <c r="AB22" s="37">
        <v>0</v>
      </c>
      <c r="AC22" s="37">
        <v>0</v>
      </c>
      <c r="AD22" s="37">
        <v>0</v>
      </c>
      <c r="AE22" s="37">
        <v>0</v>
      </c>
      <c r="AF22" s="117">
        <f t="shared" ref="AF22" si="18">(AB22+AC22)/K22</f>
        <v>0</v>
      </c>
      <c r="AG22" s="97">
        <f t="shared" ref="AG22" si="19">(AB22+AC22+AD22+AE22)/K22</f>
        <v>0</v>
      </c>
      <c r="AH22" s="37"/>
      <c r="AI22" s="37"/>
      <c r="AJ22" s="37"/>
      <c r="AK22" s="37"/>
      <c r="AL22" s="37"/>
      <c r="AM22" s="37">
        <v>1</v>
      </c>
      <c r="AN22" s="37">
        <v>2</v>
      </c>
      <c r="AO22" s="37">
        <v>2</v>
      </c>
      <c r="AP22" s="37">
        <v>0</v>
      </c>
      <c r="AQ22" s="117">
        <f t="shared" ref="AQ22" si="20">(AM22+AN22)/K22</f>
        <v>3.7037037037037035E-2</v>
      </c>
      <c r="AR22" s="97">
        <f t="shared" ref="AR22" si="21">(AM22+AN22+AO22+AP22)/K22</f>
        <v>6.1728395061728392E-2</v>
      </c>
    </row>
    <row r="23" spans="2:49" x14ac:dyDescent="0.25">
      <c r="B23" s="16"/>
      <c r="C23" s="5"/>
      <c r="D23" s="6"/>
      <c r="E23" s="6"/>
      <c r="F23" s="35" t="s">
        <v>32</v>
      </c>
      <c r="G23" s="35" t="s">
        <v>73</v>
      </c>
      <c r="H23" s="36">
        <v>2</v>
      </c>
      <c r="I23" s="97">
        <f t="shared" si="14"/>
        <v>0.42424242424242425</v>
      </c>
      <c r="J23" s="97">
        <f t="shared" si="15"/>
        <v>0.75757575757575757</v>
      </c>
      <c r="K23" s="38">
        <v>33</v>
      </c>
      <c r="L23" s="37"/>
      <c r="M23" s="37"/>
      <c r="N23" s="37"/>
      <c r="O23" s="37"/>
      <c r="P23" s="37">
        <v>1</v>
      </c>
      <c r="Q23" s="37">
        <v>3</v>
      </c>
      <c r="R23" s="37">
        <v>0</v>
      </c>
      <c r="S23" s="37">
        <v>4</v>
      </c>
      <c r="T23" s="37">
        <v>0</v>
      </c>
      <c r="U23" s="117">
        <f t="shared" ref="U23" si="22">(P23+Q23+R23)/K23</f>
        <v>0.12121212121212122</v>
      </c>
      <c r="V23" s="97">
        <f t="shared" ref="V23" si="23">(P23+Q23+R23+S23+T23)/K23</f>
        <v>0.24242424242424243</v>
      </c>
      <c r="W23" s="37"/>
      <c r="X23" s="37"/>
      <c r="Y23" s="37"/>
      <c r="Z23" s="37"/>
      <c r="AA23" s="37">
        <v>0</v>
      </c>
      <c r="AB23" s="37">
        <v>0</v>
      </c>
      <c r="AC23" s="37">
        <v>0</v>
      </c>
      <c r="AD23" s="37">
        <v>0</v>
      </c>
      <c r="AE23" s="37">
        <v>0</v>
      </c>
      <c r="AF23" s="117">
        <f t="shared" ref="AF23" si="24">(AA23+AB23+AC23)/K23</f>
        <v>0</v>
      </c>
      <c r="AG23" s="97">
        <f t="shared" ref="AG23" si="25">(AA23+AB23+AC23+AD23+AE23)/K23</f>
        <v>0</v>
      </c>
      <c r="AH23" s="37"/>
      <c r="AI23" s="37"/>
      <c r="AJ23" s="37"/>
      <c r="AK23" s="37"/>
      <c r="AL23" s="37">
        <v>1</v>
      </c>
      <c r="AM23" s="37">
        <v>3</v>
      </c>
      <c r="AN23" s="37">
        <v>6</v>
      </c>
      <c r="AO23" s="37">
        <v>3</v>
      </c>
      <c r="AP23" s="37">
        <v>4</v>
      </c>
      <c r="AQ23" s="117">
        <f t="shared" ref="AQ23" si="26">(AL23+AM23+AN23)/K23</f>
        <v>0.30303030303030304</v>
      </c>
      <c r="AR23" s="97">
        <f t="shared" ref="AR23" si="27">(AL23+AM23+AN23+AO23+AP23)/K23</f>
        <v>0.51515151515151514</v>
      </c>
    </row>
    <row r="24" spans="2:49" x14ac:dyDescent="0.25">
      <c r="B24" s="16"/>
      <c r="C24" s="5"/>
      <c r="D24" s="6"/>
      <c r="E24" s="6"/>
      <c r="F24" s="35" t="s">
        <v>2</v>
      </c>
      <c r="G24" s="35" t="s">
        <v>73</v>
      </c>
      <c r="H24" s="36">
        <v>4</v>
      </c>
      <c r="I24" s="97">
        <f t="shared" ref="I24" si="28">U24+AF24+AQ24</f>
        <v>0.45263157894736844</v>
      </c>
      <c r="J24" s="97">
        <f>V24+AG24+AR24</f>
        <v>0.54473684210526307</v>
      </c>
      <c r="K24" s="38">
        <v>760</v>
      </c>
      <c r="L24" s="37"/>
      <c r="M24" s="37"/>
      <c r="N24" s="56">
        <v>11</v>
      </c>
      <c r="O24" s="56">
        <v>102</v>
      </c>
      <c r="P24" s="56">
        <v>82</v>
      </c>
      <c r="Q24" s="56">
        <v>88</v>
      </c>
      <c r="R24" s="56">
        <v>32</v>
      </c>
      <c r="S24" s="56">
        <v>36</v>
      </c>
      <c r="T24" s="40">
        <v>27</v>
      </c>
      <c r="U24" s="117">
        <f t="shared" ref="U24" si="29">(N24+O24+P24+Q24+R24) /K24</f>
        <v>0.41447368421052633</v>
      </c>
      <c r="V24" s="97">
        <f t="shared" ref="V24" si="30">(N24+O24+P24+Q24+R24+S24+T24)/K24</f>
        <v>0.49736842105263157</v>
      </c>
      <c r="W24" s="37"/>
      <c r="X24" s="37"/>
      <c r="Y24" s="35">
        <v>1</v>
      </c>
      <c r="Z24" s="35">
        <v>1</v>
      </c>
      <c r="AA24" s="35">
        <v>1</v>
      </c>
      <c r="AB24" s="35">
        <v>7</v>
      </c>
      <c r="AC24" s="35">
        <v>4</v>
      </c>
      <c r="AD24" s="35">
        <v>2</v>
      </c>
      <c r="AE24" s="37">
        <v>0</v>
      </c>
      <c r="AF24" s="117">
        <f t="shared" ref="AF24" si="31">(Y24+Z24+AA24+AB24+AC24) /K24</f>
        <v>1.8421052631578946E-2</v>
      </c>
      <c r="AG24" s="97">
        <f t="shared" ref="AG24" si="32">(Y24+Z24+AA24+AB24+AC24+AD24+AE24)/K24</f>
        <v>2.1052631578947368E-2</v>
      </c>
      <c r="AH24" s="37"/>
      <c r="AI24" s="37"/>
      <c r="AJ24" s="35">
        <v>1</v>
      </c>
      <c r="AK24" s="35">
        <v>4</v>
      </c>
      <c r="AL24" s="35">
        <v>1</v>
      </c>
      <c r="AM24" s="35">
        <v>7</v>
      </c>
      <c r="AN24" s="35">
        <v>2</v>
      </c>
      <c r="AO24" s="35">
        <v>2</v>
      </c>
      <c r="AP24" s="37">
        <v>3</v>
      </c>
      <c r="AQ24" s="117">
        <f t="shared" ref="AQ24" si="33">(AJ24+AK24+AL24+AM24+AN24) /K24</f>
        <v>1.9736842105263157E-2</v>
      </c>
      <c r="AR24" s="97">
        <f t="shared" ref="AR24" si="34">(AJ24+AK24+AL24+AM24+AN24+AO24+AP24)/K24</f>
        <v>2.6315789473684209E-2</v>
      </c>
    </row>
    <row r="25" spans="2:49" x14ac:dyDescent="0.25">
      <c r="B25" s="16"/>
      <c r="C25" s="5"/>
      <c r="D25" s="6"/>
      <c r="E25" s="6"/>
      <c r="F25" s="35" t="s">
        <v>4</v>
      </c>
      <c r="G25" s="35" t="s">
        <v>73</v>
      </c>
      <c r="H25" s="36">
        <v>3</v>
      </c>
      <c r="I25" s="97">
        <f t="shared" ref="I25" si="35">U25+AF25+AQ25</f>
        <v>0.47478991596638653</v>
      </c>
      <c r="J25" s="97">
        <f t="shared" ref="J25" si="36">V25+AG25+AR25</f>
        <v>0.77521008403361336</v>
      </c>
      <c r="K25" s="39">
        <v>476</v>
      </c>
      <c r="L25" s="37"/>
      <c r="M25" s="37"/>
      <c r="N25" s="37"/>
      <c r="O25" s="35">
        <v>1</v>
      </c>
      <c r="P25" s="35">
        <v>18</v>
      </c>
      <c r="Q25" s="35">
        <v>81</v>
      </c>
      <c r="R25" s="35">
        <v>123</v>
      </c>
      <c r="S25" s="35">
        <v>106</v>
      </c>
      <c r="T25" s="37">
        <v>33</v>
      </c>
      <c r="U25" s="117">
        <f t="shared" ref="U25" si="37">(O25+P25+Q25+R25) /K25</f>
        <v>0.46848739495798319</v>
      </c>
      <c r="V25" s="97">
        <f t="shared" ref="V25" si="38">(O25+P25+Q25+R25+S25+T25)/K25</f>
        <v>0.76050420168067223</v>
      </c>
      <c r="W25" s="37"/>
      <c r="X25" s="37"/>
      <c r="Y25" s="37"/>
      <c r="Z25" s="35">
        <v>0</v>
      </c>
      <c r="AA25" s="35">
        <v>0</v>
      </c>
      <c r="AB25" s="35">
        <v>0</v>
      </c>
      <c r="AC25" s="35">
        <v>0</v>
      </c>
      <c r="AD25" s="35">
        <v>1</v>
      </c>
      <c r="AE25" s="37">
        <v>0</v>
      </c>
      <c r="AF25" s="117">
        <f t="shared" ref="AF25" si="39">(Z25+AA25+AB25+AC25)/K25</f>
        <v>0</v>
      </c>
      <c r="AG25" s="97">
        <f t="shared" ref="AG25" si="40">(Z25+AA25+AB25+AC25+AD25+AE25)/K25</f>
        <v>2.1008403361344537E-3</v>
      </c>
      <c r="AH25" s="37"/>
      <c r="AI25" s="37"/>
      <c r="AJ25" s="37"/>
      <c r="AK25" s="35">
        <v>1</v>
      </c>
      <c r="AL25" s="35">
        <v>0</v>
      </c>
      <c r="AM25" s="35">
        <v>2</v>
      </c>
      <c r="AN25" s="35">
        <v>0</v>
      </c>
      <c r="AO25" s="35">
        <v>2</v>
      </c>
      <c r="AP25" s="37">
        <v>1</v>
      </c>
      <c r="AQ25" s="117">
        <f t="shared" ref="AQ25" si="41">(AK25+AL25+AM25+AN25)/K25</f>
        <v>6.3025210084033615E-3</v>
      </c>
      <c r="AR25" s="97">
        <f t="shared" ref="AR25" si="42">(AK25+AL25+AM25+AN25+AO25+AP25)/K25</f>
        <v>1.2605042016806723E-2</v>
      </c>
    </row>
    <row r="26" spans="2:49" s="3" customFormat="1" x14ac:dyDescent="0.25">
      <c r="B26" s="14"/>
      <c r="C26" s="5"/>
      <c r="D26" s="5"/>
      <c r="E26" s="5"/>
      <c r="F26" s="35" t="s">
        <v>5</v>
      </c>
      <c r="G26" s="35" t="s">
        <v>73</v>
      </c>
      <c r="H26" s="36">
        <v>6</v>
      </c>
      <c r="I26" s="97">
        <f t="shared" ref="I26" si="43">U26+AF26+AQ26</f>
        <v>0.32</v>
      </c>
      <c r="J26" s="97">
        <f t="shared" ref="J26" si="44">V26+AG26+AR26</f>
        <v>0.56000000000000005</v>
      </c>
      <c r="K26" s="39">
        <v>25</v>
      </c>
      <c r="L26" s="56">
        <v>0</v>
      </c>
      <c r="M26" s="56">
        <v>0</v>
      </c>
      <c r="N26" s="56">
        <v>0</v>
      </c>
      <c r="O26" s="56">
        <v>0</v>
      </c>
      <c r="P26" s="56">
        <v>3</v>
      </c>
      <c r="Q26" s="56">
        <v>1</v>
      </c>
      <c r="R26" s="56">
        <v>3</v>
      </c>
      <c r="S26" s="56">
        <v>4</v>
      </c>
      <c r="T26" s="40">
        <v>2</v>
      </c>
      <c r="U26" s="117">
        <f t="shared" ref="U26" si="45">(L26+M26+N26+O26+P26+Q26+R26)/K26</f>
        <v>0.28000000000000003</v>
      </c>
      <c r="V26" s="97">
        <f t="shared" ref="V26" si="46">(L26+M26+N26+O26+P26+Q26+R26+S26+T26)/K26</f>
        <v>0.52</v>
      </c>
      <c r="W26" s="35">
        <v>0</v>
      </c>
      <c r="X26" s="35">
        <v>0</v>
      </c>
      <c r="Y26" s="35">
        <v>0</v>
      </c>
      <c r="Z26" s="35">
        <v>0</v>
      </c>
      <c r="AA26" s="35">
        <v>0</v>
      </c>
      <c r="AB26" s="35">
        <v>0</v>
      </c>
      <c r="AC26" s="35">
        <v>0</v>
      </c>
      <c r="AD26" s="35">
        <v>0</v>
      </c>
      <c r="AE26" s="37">
        <v>0</v>
      </c>
      <c r="AF26" s="117">
        <f t="shared" ref="AF26" si="47">(W26+X26+Y26+Z26+AA26+AB26+AC26)/K26</f>
        <v>0</v>
      </c>
      <c r="AG26" s="97">
        <f t="shared" ref="AG26" si="48">(W26+X26+Y26+Z26+AA26+AB26+AC26+AD26+AE26)/K26</f>
        <v>0</v>
      </c>
      <c r="AH26" s="35">
        <v>0</v>
      </c>
      <c r="AI26" s="35">
        <v>0</v>
      </c>
      <c r="AJ26" s="35">
        <v>0</v>
      </c>
      <c r="AK26" s="35">
        <v>0</v>
      </c>
      <c r="AL26" s="35">
        <v>0</v>
      </c>
      <c r="AM26" s="35">
        <v>0</v>
      </c>
      <c r="AN26" s="35">
        <v>1</v>
      </c>
      <c r="AO26" s="35">
        <v>0</v>
      </c>
      <c r="AP26" s="37">
        <v>0</v>
      </c>
      <c r="AQ26" s="117">
        <f t="shared" ref="AQ26" si="49">(AH26+AI26+AJ26+AK26+AL26+AM26+AN26) /K26</f>
        <v>0.04</v>
      </c>
      <c r="AR26" s="97">
        <f t="shared" ref="AR26" si="50">(AH26+AI26+AJ26+AK26+AL26+AM26+AN26+AO26+AP26)/K26</f>
        <v>0.04</v>
      </c>
    </row>
    <row r="27" spans="2:49" s="10" customFormat="1" ht="15.75" thickBot="1" x14ac:dyDescent="0.3">
      <c r="B27" s="15"/>
      <c r="C27" s="8"/>
      <c r="D27" s="9"/>
      <c r="E27" s="9"/>
      <c r="F27" s="44"/>
      <c r="G27" s="44"/>
      <c r="H27" s="42"/>
      <c r="I27" s="98"/>
      <c r="J27" s="98"/>
      <c r="K27" s="43"/>
      <c r="L27" s="44"/>
      <c r="M27" s="44"/>
      <c r="N27" s="44"/>
      <c r="O27" s="44"/>
      <c r="P27" s="44"/>
      <c r="Q27" s="44"/>
      <c r="R27" s="44"/>
      <c r="S27" s="44"/>
      <c r="T27" s="44"/>
      <c r="U27" s="118"/>
      <c r="V27" s="103"/>
      <c r="W27" s="44"/>
      <c r="X27" s="44"/>
      <c r="Y27" s="44"/>
      <c r="Z27" s="44"/>
      <c r="AA27" s="44"/>
      <c r="AB27" s="44"/>
      <c r="AC27" s="44"/>
      <c r="AD27" s="44"/>
      <c r="AE27" s="44"/>
      <c r="AF27" s="118"/>
      <c r="AG27" s="103"/>
      <c r="AH27" s="44"/>
      <c r="AI27" s="44"/>
      <c r="AJ27" s="44"/>
      <c r="AK27" s="44"/>
      <c r="AL27" s="44"/>
      <c r="AM27" s="44"/>
      <c r="AN27" s="44"/>
      <c r="AO27" s="44"/>
      <c r="AP27" s="44"/>
      <c r="AQ27" s="118"/>
      <c r="AR27" s="103"/>
      <c r="AS27" s="17"/>
      <c r="AT27" s="17"/>
      <c r="AU27" s="17"/>
      <c r="AV27" s="17"/>
      <c r="AW27" s="17"/>
    </row>
    <row r="28" spans="2:49" x14ac:dyDescent="0.25">
      <c r="B28" s="16"/>
      <c r="C28" s="5" t="s">
        <v>10</v>
      </c>
      <c r="D28" s="6"/>
      <c r="E28" s="6"/>
      <c r="F28" s="35" t="s">
        <v>1</v>
      </c>
      <c r="G28" s="35" t="s">
        <v>73</v>
      </c>
      <c r="H28" s="36">
        <v>1</v>
      </c>
      <c r="I28" s="97">
        <f t="shared" ref="I28" si="51">U28+AF28+AQ28</f>
        <v>0.77361111111111114</v>
      </c>
      <c r="J28" s="97">
        <f t="shared" ref="J28" si="52">V28+AG28+AR28</f>
        <v>0.79999999999999993</v>
      </c>
      <c r="K28" s="38">
        <v>720</v>
      </c>
      <c r="L28" s="37"/>
      <c r="M28" s="37"/>
      <c r="N28" s="37"/>
      <c r="O28" s="37"/>
      <c r="P28" s="37"/>
      <c r="Q28" s="37">
        <v>389</v>
      </c>
      <c r="R28" s="37">
        <v>166</v>
      </c>
      <c r="S28" s="37">
        <v>8</v>
      </c>
      <c r="T28" s="37">
        <v>1</v>
      </c>
      <c r="U28" s="117">
        <f t="shared" ref="U28" si="53">(Q28+R28)/K28</f>
        <v>0.77083333333333337</v>
      </c>
      <c r="V28" s="97">
        <f t="shared" ref="V28" si="54">(Q28+R28+S28+T28)/K28</f>
        <v>0.78333333333333333</v>
      </c>
      <c r="W28" s="37"/>
      <c r="X28" s="37"/>
      <c r="Y28" s="37"/>
      <c r="Z28" s="37"/>
      <c r="AA28" s="37"/>
      <c r="AB28" s="37">
        <v>0</v>
      </c>
      <c r="AC28" s="37">
        <v>0</v>
      </c>
      <c r="AD28" s="37">
        <v>1</v>
      </c>
      <c r="AE28" s="37">
        <v>0</v>
      </c>
      <c r="AF28" s="117">
        <f t="shared" ref="AF28" si="55">(AB28+AC28)/K28</f>
        <v>0</v>
      </c>
      <c r="AG28" s="97">
        <f t="shared" ref="AG28" si="56">(AB28+AC28+AD28+AE28)/K28</f>
        <v>1.3888888888888889E-3</v>
      </c>
      <c r="AH28" s="37"/>
      <c r="AI28" s="37"/>
      <c r="AJ28" s="37"/>
      <c r="AK28" s="37"/>
      <c r="AL28" s="37"/>
      <c r="AM28" s="37">
        <v>1</v>
      </c>
      <c r="AN28" s="37">
        <v>1</v>
      </c>
      <c r="AO28" s="37">
        <v>6</v>
      </c>
      <c r="AP28" s="37">
        <v>3</v>
      </c>
      <c r="AQ28" s="117">
        <f t="shared" ref="AQ28" si="57">(AM28+AN28)/K28</f>
        <v>2.7777777777777779E-3</v>
      </c>
      <c r="AR28" s="97">
        <f t="shared" ref="AR28" si="58">(AM28+AN28+AO28+AP28)/K28</f>
        <v>1.5277777777777777E-2</v>
      </c>
    </row>
    <row r="29" spans="2:49" x14ac:dyDescent="0.25">
      <c r="B29" s="16"/>
      <c r="C29" s="5"/>
      <c r="D29" s="6"/>
      <c r="E29" s="6"/>
      <c r="F29" s="35" t="s">
        <v>32</v>
      </c>
      <c r="G29" s="35" t="s">
        <v>73</v>
      </c>
      <c r="H29" s="36">
        <v>2</v>
      </c>
      <c r="I29" s="97">
        <f t="shared" ref="I29:J29" si="59">U29+AF29+AQ29</f>
        <v>0.73877068557919623</v>
      </c>
      <c r="J29" s="97">
        <f t="shared" si="59"/>
        <v>0.7742316784869977</v>
      </c>
      <c r="K29" s="38">
        <v>846</v>
      </c>
      <c r="L29" s="37"/>
      <c r="M29" s="37"/>
      <c r="N29" s="37"/>
      <c r="O29" s="37"/>
      <c r="P29" s="37">
        <v>12</v>
      </c>
      <c r="Q29" s="37">
        <v>410</v>
      </c>
      <c r="R29" s="37">
        <v>177</v>
      </c>
      <c r="S29" s="37">
        <v>13</v>
      </c>
      <c r="T29" s="37">
        <v>4</v>
      </c>
      <c r="U29" s="117">
        <f t="shared" ref="U29" si="60">(P29+Q29+R29)/K29</f>
        <v>0.70803782505910162</v>
      </c>
      <c r="V29" s="97">
        <f t="shared" ref="V29" si="61">(P29+Q29+R29+S29+T29)/K29</f>
        <v>0.72813238770685584</v>
      </c>
      <c r="W29" s="37"/>
      <c r="X29" s="37"/>
      <c r="Y29" s="37"/>
      <c r="Z29" s="37"/>
      <c r="AA29" s="37">
        <v>9</v>
      </c>
      <c r="AB29" s="37">
        <v>0</v>
      </c>
      <c r="AC29" s="37">
        <v>1</v>
      </c>
      <c r="AD29" s="37">
        <v>8</v>
      </c>
      <c r="AE29" s="37">
        <v>0</v>
      </c>
      <c r="AF29" s="117">
        <f t="shared" ref="AF29" si="62">(AA29+AB29+AC29)/K29</f>
        <v>1.1820330969267139E-2</v>
      </c>
      <c r="AG29" s="97">
        <f t="shared" ref="AG29" si="63">(AA29+AB29+AC29+AD29+AE29)/K29</f>
        <v>2.1276595744680851E-2</v>
      </c>
      <c r="AH29" s="37"/>
      <c r="AI29" s="37"/>
      <c r="AJ29" s="37"/>
      <c r="AK29" s="37"/>
      <c r="AL29" s="37">
        <v>4</v>
      </c>
      <c r="AM29" s="37">
        <v>5</v>
      </c>
      <c r="AN29" s="37">
        <v>7</v>
      </c>
      <c r="AO29" s="37">
        <v>3</v>
      </c>
      <c r="AP29" s="37">
        <v>2</v>
      </c>
      <c r="AQ29" s="117">
        <f t="shared" ref="AQ29" si="64">(AL29+AM29+AN29)/K29</f>
        <v>1.8912529550827423E-2</v>
      </c>
      <c r="AR29" s="97">
        <f t="shared" ref="AR29" si="65">(AL29+AM29+AN29+AO29+AP29)/K29</f>
        <v>2.4822695035460994E-2</v>
      </c>
    </row>
    <row r="30" spans="2:49" x14ac:dyDescent="0.25">
      <c r="B30" s="16"/>
      <c r="C30" s="5"/>
      <c r="D30" s="6"/>
      <c r="E30" s="6"/>
      <c r="F30" s="35" t="s">
        <v>2</v>
      </c>
      <c r="G30" s="35" t="s">
        <v>73</v>
      </c>
      <c r="H30" s="36">
        <v>4</v>
      </c>
      <c r="I30" s="96" t="s">
        <v>28</v>
      </c>
      <c r="J30" s="96" t="s">
        <v>28</v>
      </c>
      <c r="K30" s="38" t="s">
        <v>29</v>
      </c>
      <c r="L30" s="37"/>
      <c r="M30" s="37"/>
      <c r="N30" s="37"/>
      <c r="O30" s="37"/>
      <c r="P30" s="37"/>
      <c r="Q30" s="37"/>
      <c r="R30" s="37"/>
      <c r="S30" s="37"/>
      <c r="T30" s="37"/>
      <c r="U30" s="117"/>
      <c r="V30" s="97"/>
      <c r="W30" s="37"/>
      <c r="X30" s="37"/>
      <c r="Y30" s="37"/>
      <c r="Z30" s="37"/>
      <c r="AA30" s="37"/>
      <c r="AB30" s="37"/>
      <c r="AC30" s="37"/>
      <c r="AD30" s="37"/>
      <c r="AE30" s="37"/>
      <c r="AF30" s="117"/>
      <c r="AG30" s="97"/>
      <c r="AH30" s="37"/>
      <c r="AI30" s="37"/>
      <c r="AJ30" s="37"/>
      <c r="AK30" s="37"/>
      <c r="AL30" s="37"/>
      <c r="AM30" s="37"/>
      <c r="AN30" s="37"/>
      <c r="AO30" s="37"/>
      <c r="AP30" s="37"/>
      <c r="AQ30" s="117"/>
      <c r="AR30" s="97"/>
    </row>
    <row r="31" spans="2:49" x14ac:dyDescent="0.25">
      <c r="B31" s="16"/>
      <c r="C31" s="5"/>
      <c r="D31" s="6"/>
      <c r="E31" s="6"/>
      <c r="F31" s="35" t="s">
        <v>4</v>
      </c>
      <c r="G31" s="35" t="s">
        <v>73</v>
      </c>
      <c r="H31" s="36">
        <v>3</v>
      </c>
      <c r="I31" s="96" t="s">
        <v>28</v>
      </c>
      <c r="J31" s="96" t="s">
        <v>28</v>
      </c>
      <c r="K31" s="38" t="s">
        <v>29</v>
      </c>
      <c r="L31" s="37"/>
      <c r="M31" s="37"/>
      <c r="N31" s="37"/>
      <c r="O31" s="37"/>
      <c r="P31" s="37"/>
      <c r="Q31" s="37"/>
      <c r="R31" s="37"/>
      <c r="S31" s="37"/>
      <c r="T31" s="37"/>
      <c r="U31" s="117"/>
      <c r="V31" s="97"/>
      <c r="W31" s="37"/>
      <c r="X31" s="37"/>
      <c r="Y31" s="37"/>
      <c r="Z31" s="37"/>
      <c r="AA31" s="37"/>
      <c r="AB31" s="37"/>
      <c r="AC31" s="37"/>
      <c r="AD31" s="37"/>
      <c r="AE31" s="37"/>
      <c r="AF31" s="117"/>
      <c r="AG31" s="97"/>
      <c r="AH31" s="37"/>
      <c r="AI31" s="37"/>
      <c r="AJ31" s="37"/>
      <c r="AK31" s="37"/>
      <c r="AL31" s="37"/>
      <c r="AM31" s="37"/>
      <c r="AN31" s="37"/>
      <c r="AO31" s="37"/>
      <c r="AP31" s="37"/>
      <c r="AQ31" s="117"/>
      <c r="AR31" s="97"/>
    </row>
    <row r="32" spans="2:49" x14ac:dyDescent="0.25">
      <c r="B32" s="16"/>
      <c r="C32" s="5"/>
      <c r="D32" s="6"/>
      <c r="E32" s="6"/>
      <c r="F32" s="35" t="s">
        <v>5</v>
      </c>
      <c r="G32" s="35" t="s">
        <v>73</v>
      </c>
      <c r="H32" s="36">
        <v>6</v>
      </c>
      <c r="I32" s="96" t="s">
        <v>28</v>
      </c>
      <c r="J32" s="96" t="s">
        <v>28</v>
      </c>
      <c r="K32" s="38" t="s">
        <v>29</v>
      </c>
      <c r="L32" s="37"/>
      <c r="M32" s="37"/>
      <c r="N32" s="37"/>
      <c r="O32" s="37"/>
      <c r="P32" s="37"/>
      <c r="Q32" s="37"/>
      <c r="R32" s="37"/>
      <c r="S32" s="37"/>
      <c r="T32" s="37"/>
      <c r="U32" s="117"/>
      <c r="V32" s="97"/>
      <c r="W32" s="37"/>
      <c r="X32" s="37"/>
      <c r="Y32" s="37"/>
      <c r="Z32" s="37"/>
      <c r="AA32" s="37"/>
      <c r="AB32" s="37"/>
      <c r="AC32" s="37"/>
      <c r="AD32" s="37"/>
      <c r="AE32" s="37"/>
      <c r="AF32" s="117"/>
      <c r="AG32" s="97"/>
      <c r="AH32" s="37"/>
      <c r="AI32" s="37"/>
      <c r="AJ32" s="37"/>
      <c r="AK32" s="37"/>
      <c r="AL32" s="37"/>
      <c r="AM32" s="37"/>
      <c r="AN32" s="37"/>
      <c r="AO32" s="37"/>
      <c r="AP32" s="37"/>
      <c r="AQ32" s="117"/>
      <c r="AR32" s="97"/>
    </row>
    <row r="33" spans="2:49" s="10" customFormat="1" ht="15.75" thickBot="1" x14ac:dyDescent="0.3">
      <c r="B33" s="15"/>
      <c r="C33" s="8"/>
      <c r="D33" s="9"/>
      <c r="E33" s="9"/>
      <c r="F33" s="44"/>
      <c r="G33" s="44"/>
      <c r="H33" s="42"/>
      <c r="I33" s="98"/>
      <c r="J33" s="98"/>
      <c r="K33" s="43"/>
      <c r="L33" s="44"/>
      <c r="M33" s="44"/>
      <c r="N33" s="44"/>
      <c r="O33" s="44"/>
      <c r="P33" s="44"/>
      <c r="Q33" s="44"/>
      <c r="R33" s="44"/>
      <c r="S33" s="44"/>
      <c r="T33" s="44"/>
      <c r="U33" s="118"/>
      <c r="V33" s="103"/>
      <c r="W33" s="44"/>
      <c r="X33" s="44"/>
      <c r="Y33" s="44"/>
      <c r="Z33" s="44"/>
      <c r="AA33" s="44"/>
      <c r="AB33" s="44"/>
      <c r="AC33" s="44"/>
      <c r="AD33" s="44"/>
      <c r="AE33" s="44"/>
      <c r="AF33" s="118"/>
      <c r="AG33" s="103"/>
      <c r="AH33" s="44"/>
      <c r="AI33" s="44"/>
      <c r="AJ33" s="44"/>
      <c r="AK33" s="44"/>
      <c r="AL33" s="44"/>
      <c r="AM33" s="44"/>
      <c r="AN33" s="44"/>
      <c r="AO33" s="44"/>
      <c r="AP33" s="44"/>
      <c r="AQ33" s="118"/>
      <c r="AR33" s="103"/>
      <c r="AS33" s="17"/>
      <c r="AT33" s="17"/>
      <c r="AU33" s="17"/>
      <c r="AV33" s="17"/>
      <c r="AW33" s="17"/>
    </row>
    <row r="34" spans="2:49" x14ac:dyDescent="0.25">
      <c r="B34" s="16"/>
      <c r="C34" s="5" t="s">
        <v>11</v>
      </c>
      <c r="D34" s="6"/>
      <c r="E34" s="6"/>
      <c r="F34" s="35" t="s">
        <v>1</v>
      </c>
      <c r="G34" s="35" t="s">
        <v>73</v>
      </c>
      <c r="H34" s="36">
        <v>1</v>
      </c>
      <c r="I34" s="96" t="s">
        <v>28</v>
      </c>
      <c r="J34" s="96" t="s">
        <v>28</v>
      </c>
      <c r="K34" s="38" t="s">
        <v>29</v>
      </c>
      <c r="L34" s="37"/>
      <c r="M34" s="37"/>
      <c r="N34" s="37"/>
      <c r="O34" s="37"/>
      <c r="P34" s="37"/>
      <c r="Q34" s="37"/>
      <c r="R34" s="37"/>
      <c r="S34" s="37"/>
      <c r="T34" s="37"/>
      <c r="U34" s="117"/>
      <c r="V34" s="97"/>
      <c r="W34" s="37"/>
      <c r="X34" s="37"/>
      <c r="Y34" s="37"/>
      <c r="Z34" s="37"/>
      <c r="AA34" s="37"/>
      <c r="AB34" s="37"/>
      <c r="AC34" s="37"/>
      <c r="AD34" s="37"/>
      <c r="AE34" s="37"/>
      <c r="AF34" s="117"/>
      <c r="AG34" s="97"/>
      <c r="AH34" s="37"/>
      <c r="AI34" s="37"/>
      <c r="AJ34" s="37"/>
      <c r="AK34" s="37"/>
      <c r="AL34" s="37"/>
      <c r="AM34" s="37"/>
      <c r="AN34" s="37"/>
      <c r="AO34" s="37"/>
      <c r="AP34" s="37"/>
      <c r="AQ34" s="117"/>
      <c r="AR34" s="97"/>
    </row>
    <row r="35" spans="2:49" x14ac:dyDescent="0.25">
      <c r="B35" s="16"/>
      <c r="C35" s="5"/>
      <c r="D35" s="6"/>
      <c r="E35" s="6"/>
      <c r="F35" s="35" t="s">
        <v>32</v>
      </c>
      <c r="G35" s="35" t="s">
        <v>73</v>
      </c>
      <c r="H35" s="36">
        <v>2</v>
      </c>
      <c r="I35" s="96" t="s">
        <v>28</v>
      </c>
      <c r="J35" s="96" t="s">
        <v>28</v>
      </c>
      <c r="K35" s="38" t="s">
        <v>29</v>
      </c>
      <c r="L35" s="37"/>
      <c r="M35" s="37"/>
      <c r="N35" s="37"/>
      <c r="O35" s="37"/>
      <c r="P35" s="37"/>
      <c r="Q35" s="37"/>
      <c r="R35" s="37"/>
      <c r="S35" s="37"/>
      <c r="T35" s="37"/>
      <c r="U35" s="117"/>
      <c r="V35" s="97"/>
      <c r="W35" s="37"/>
      <c r="X35" s="37"/>
      <c r="Y35" s="37"/>
      <c r="Z35" s="37"/>
      <c r="AA35" s="37"/>
      <c r="AB35" s="37"/>
      <c r="AC35" s="37"/>
      <c r="AD35" s="37"/>
      <c r="AE35" s="37"/>
      <c r="AF35" s="117"/>
      <c r="AG35" s="97"/>
      <c r="AH35" s="37"/>
      <c r="AI35" s="37"/>
      <c r="AJ35" s="37"/>
      <c r="AK35" s="37"/>
      <c r="AL35" s="37"/>
      <c r="AM35" s="37"/>
      <c r="AN35" s="37"/>
      <c r="AO35" s="37"/>
      <c r="AP35" s="37"/>
      <c r="AQ35" s="117"/>
      <c r="AR35" s="97"/>
    </row>
    <row r="36" spans="2:49" x14ac:dyDescent="0.25">
      <c r="B36" s="16"/>
      <c r="C36" s="5"/>
      <c r="D36" s="6"/>
      <c r="E36" s="6"/>
      <c r="F36" s="35" t="s">
        <v>2</v>
      </c>
      <c r="G36" s="35" t="s">
        <v>73</v>
      </c>
      <c r="H36" s="36">
        <v>4</v>
      </c>
      <c r="I36" s="97">
        <f t="shared" ref="I36" si="66">U36+AF36+AQ36</f>
        <v>0.48691099476439792</v>
      </c>
      <c r="J36" s="97">
        <f>V36+AG36+AR36</f>
        <v>0.54973821989528793</v>
      </c>
      <c r="K36" s="38">
        <v>191</v>
      </c>
      <c r="L36" s="37"/>
      <c r="M36" s="37"/>
      <c r="N36" s="35">
        <v>0</v>
      </c>
      <c r="O36" s="35">
        <v>5</v>
      </c>
      <c r="P36" s="35">
        <v>9</v>
      </c>
      <c r="Q36" s="35">
        <v>39</v>
      </c>
      <c r="R36" s="35">
        <v>34</v>
      </c>
      <c r="S36" s="35">
        <v>10</v>
      </c>
      <c r="T36" s="37">
        <v>2</v>
      </c>
      <c r="U36" s="117">
        <f t="shared" ref="U36" si="67">(N36+O36+P36+Q36+R36) /K36</f>
        <v>0.45549738219895286</v>
      </c>
      <c r="V36" s="97">
        <f t="shared" ref="V36" si="68">(N36+O36+P36+Q36+R36+S36+T36)/K36</f>
        <v>0.51832460732984298</v>
      </c>
      <c r="W36" s="37"/>
      <c r="X36" s="37"/>
      <c r="Y36" s="35">
        <v>0</v>
      </c>
      <c r="Z36" s="35">
        <v>0</v>
      </c>
      <c r="AA36" s="35">
        <v>1</v>
      </c>
      <c r="AB36" s="35">
        <v>1</v>
      </c>
      <c r="AC36" s="35">
        <v>1</v>
      </c>
      <c r="AD36" s="35">
        <v>0</v>
      </c>
      <c r="AE36" s="37">
        <v>0</v>
      </c>
      <c r="AF36" s="117">
        <f t="shared" ref="AF36" si="69">(Y36+Z36+AA36+AB36+AC36) /K36</f>
        <v>1.5706806282722512E-2</v>
      </c>
      <c r="AG36" s="97">
        <f t="shared" ref="AG36" si="70">(Y36+Z36+AA36+AB36+AC36+AD36+AE36)/K36</f>
        <v>1.5706806282722512E-2</v>
      </c>
      <c r="AH36" s="37"/>
      <c r="AI36" s="37"/>
      <c r="AJ36" s="35">
        <v>0</v>
      </c>
      <c r="AK36" s="35">
        <v>0</v>
      </c>
      <c r="AL36" s="35">
        <v>1</v>
      </c>
      <c r="AM36" s="35">
        <v>1</v>
      </c>
      <c r="AN36" s="35">
        <v>1</v>
      </c>
      <c r="AO36" s="35">
        <v>0</v>
      </c>
      <c r="AP36" s="37">
        <v>0</v>
      </c>
      <c r="AQ36" s="117">
        <f t="shared" ref="AQ36" si="71">(AJ36+AK36+AL36+AM36+AN36) /K36</f>
        <v>1.5706806282722512E-2</v>
      </c>
      <c r="AR36" s="97">
        <f t="shared" ref="AR36" si="72">(AJ36+AK36+AL36+AM36+AN36+AO36+AP36)/K36</f>
        <v>1.5706806282722512E-2</v>
      </c>
    </row>
    <row r="37" spans="2:49" x14ac:dyDescent="0.25">
      <c r="B37" s="16"/>
      <c r="C37" s="5"/>
      <c r="D37" s="6"/>
      <c r="E37" s="6"/>
      <c r="F37" s="35" t="s">
        <v>4</v>
      </c>
      <c r="G37" s="35" t="s">
        <v>73</v>
      </c>
      <c r="H37" s="36">
        <v>3</v>
      </c>
      <c r="I37" s="96" t="s">
        <v>28</v>
      </c>
      <c r="J37" s="96" t="s">
        <v>28</v>
      </c>
      <c r="K37" s="39" t="s">
        <v>29</v>
      </c>
      <c r="L37" s="40"/>
      <c r="M37" s="40"/>
      <c r="N37" s="40"/>
      <c r="O37" s="40"/>
      <c r="P37" s="40"/>
      <c r="Q37" s="40"/>
      <c r="R37" s="40"/>
      <c r="S37" s="40"/>
      <c r="T37" s="40"/>
      <c r="U37" s="117"/>
      <c r="V37" s="97"/>
      <c r="W37" s="37"/>
      <c r="X37" s="37"/>
      <c r="Y37" s="37"/>
      <c r="Z37" s="37"/>
      <c r="AA37" s="37"/>
      <c r="AB37" s="37"/>
      <c r="AC37" s="37"/>
      <c r="AD37" s="37"/>
      <c r="AE37" s="37"/>
      <c r="AF37" s="117"/>
      <c r="AG37" s="97"/>
      <c r="AH37" s="37"/>
      <c r="AI37" s="37"/>
      <c r="AJ37" s="37"/>
      <c r="AK37" s="37"/>
      <c r="AL37" s="37"/>
      <c r="AM37" s="37"/>
      <c r="AN37" s="37"/>
      <c r="AO37" s="37"/>
      <c r="AP37" s="37"/>
      <c r="AQ37" s="117"/>
      <c r="AR37" s="97"/>
    </row>
    <row r="38" spans="2:49" x14ac:dyDescent="0.25">
      <c r="B38" s="16"/>
      <c r="C38" s="5"/>
      <c r="D38" s="6"/>
      <c r="E38" s="6"/>
      <c r="F38" s="35" t="s">
        <v>5</v>
      </c>
      <c r="G38" s="35" t="s">
        <v>73</v>
      </c>
      <c r="H38" s="36">
        <v>6</v>
      </c>
      <c r="I38" s="96" t="s">
        <v>28</v>
      </c>
      <c r="J38" s="96" t="s">
        <v>28</v>
      </c>
      <c r="K38" s="39" t="s">
        <v>29</v>
      </c>
      <c r="L38" s="40"/>
      <c r="M38" s="40"/>
      <c r="N38" s="40"/>
      <c r="O38" s="40"/>
      <c r="P38" s="40"/>
      <c r="Q38" s="40"/>
      <c r="R38" s="40"/>
      <c r="S38" s="40"/>
      <c r="T38" s="40"/>
      <c r="U38" s="117"/>
      <c r="V38" s="97"/>
      <c r="W38" s="37"/>
      <c r="X38" s="37"/>
      <c r="Y38" s="37"/>
      <c r="Z38" s="37"/>
      <c r="AA38" s="37"/>
      <c r="AB38" s="37"/>
      <c r="AC38" s="37"/>
      <c r="AD38" s="37"/>
      <c r="AE38" s="37"/>
      <c r="AF38" s="117"/>
      <c r="AG38" s="97"/>
      <c r="AH38" s="37"/>
      <c r="AI38" s="37"/>
      <c r="AJ38" s="37"/>
      <c r="AK38" s="37"/>
      <c r="AL38" s="37"/>
      <c r="AM38" s="37"/>
      <c r="AN38" s="37"/>
      <c r="AO38" s="37"/>
      <c r="AP38" s="37"/>
      <c r="AQ38" s="117"/>
      <c r="AR38" s="97"/>
    </row>
    <row r="39" spans="2:49" s="10" customFormat="1" ht="15.75" thickBot="1" x14ac:dyDescent="0.3">
      <c r="B39" s="15"/>
      <c r="C39" s="8"/>
      <c r="D39" s="9"/>
      <c r="E39" s="9"/>
      <c r="F39" s="44"/>
      <c r="G39" s="44"/>
      <c r="H39" s="42"/>
      <c r="I39" s="98"/>
      <c r="J39" s="98"/>
      <c r="K39" s="43"/>
      <c r="L39" s="44"/>
      <c r="M39" s="44"/>
      <c r="N39" s="44"/>
      <c r="O39" s="44"/>
      <c r="P39" s="44"/>
      <c r="Q39" s="44"/>
      <c r="R39" s="44"/>
      <c r="S39" s="44"/>
      <c r="T39" s="44"/>
      <c r="U39" s="118"/>
      <c r="V39" s="103"/>
      <c r="W39" s="44"/>
      <c r="X39" s="44"/>
      <c r="Y39" s="44"/>
      <c r="Z39" s="44"/>
      <c r="AA39" s="44"/>
      <c r="AB39" s="44"/>
      <c r="AC39" s="44"/>
      <c r="AD39" s="44"/>
      <c r="AE39" s="44"/>
      <c r="AF39" s="118"/>
      <c r="AG39" s="103"/>
      <c r="AH39" s="44"/>
      <c r="AI39" s="44"/>
      <c r="AJ39" s="44"/>
      <c r="AK39" s="44"/>
      <c r="AL39" s="44"/>
      <c r="AM39" s="44"/>
      <c r="AN39" s="44"/>
      <c r="AO39" s="44"/>
      <c r="AP39" s="44"/>
      <c r="AQ39" s="118"/>
      <c r="AR39" s="103"/>
      <c r="AS39" s="17"/>
      <c r="AT39" s="17"/>
      <c r="AU39" s="17"/>
      <c r="AV39" s="17"/>
      <c r="AW39" s="17"/>
    </row>
    <row r="40" spans="2:49" x14ac:dyDescent="0.25">
      <c r="B40" s="16"/>
      <c r="C40" s="5" t="s">
        <v>12</v>
      </c>
      <c r="D40" s="6"/>
      <c r="E40" s="6"/>
      <c r="F40" s="35" t="s">
        <v>1</v>
      </c>
      <c r="G40" s="35" t="s">
        <v>73</v>
      </c>
      <c r="H40" s="36">
        <v>1</v>
      </c>
      <c r="I40" s="96" t="s">
        <v>28</v>
      </c>
      <c r="J40" s="96" t="s">
        <v>28</v>
      </c>
      <c r="K40" s="38" t="s">
        <v>29</v>
      </c>
      <c r="L40" s="37"/>
      <c r="M40" s="37"/>
      <c r="N40" s="37"/>
      <c r="O40" s="37"/>
      <c r="P40" s="37"/>
      <c r="Q40" s="37"/>
      <c r="R40" s="37"/>
      <c r="S40" s="37"/>
      <c r="T40" s="37"/>
      <c r="U40" s="117"/>
      <c r="V40" s="97"/>
      <c r="W40" s="37"/>
      <c r="X40" s="37"/>
      <c r="Y40" s="37"/>
      <c r="Z40" s="37"/>
      <c r="AA40" s="37"/>
      <c r="AB40" s="37"/>
      <c r="AC40" s="37"/>
      <c r="AD40" s="37"/>
      <c r="AE40" s="37"/>
      <c r="AF40" s="117"/>
      <c r="AG40" s="97"/>
      <c r="AH40" s="37"/>
      <c r="AI40" s="37"/>
      <c r="AJ40" s="37"/>
      <c r="AK40" s="37"/>
      <c r="AL40" s="37"/>
      <c r="AM40" s="37"/>
      <c r="AN40" s="37"/>
      <c r="AO40" s="37"/>
      <c r="AP40" s="37"/>
      <c r="AQ40" s="117"/>
      <c r="AR40" s="97"/>
    </row>
    <row r="41" spans="2:49" x14ac:dyDescent="0.25">
      <c r="B41" s="16"/>
      <c r="C41" s="5"/>
      <c r="D41" s="6"/>
      <c r="E41" s="6"/>
      <c r="F41" s="35" t="s">
        <v>32</v>
      </c>
      <c r="G41" s="35" t="s">
        <v>73</v>
      </c>
      <c r="H41" s="36">
        <v>2</v>
      </c>
      <c r="I41" s="96" t="s">
        <v>28</v>
      </c>
      <c r="J41" s="96" t="s">
        <v>28</v>
      </c>
      <c r="K41" s="38" t="s">
        <v>29</v>
      </c>
      <c r="L41" s="37"/>
      <c r="M41" s="37"/>
      <c r="N41" s="37"/>
      <c r="O41" s="37"/>
      <c r="P41" s="37"/>
      <c r="Q41" s="37"/>
      <c r="R41" s="37"/>
      <c r="S41" s="37"/>
      <c r="T41" s="37"/>
      <c r="U41" s="117"/>
      <c r="V41" s="97"/>
      <c r="W41" s="37"/>
      <c r="X41" s="37"/>
      <c r="Y41" s="37"/>
      <c r="Z41" s="37"/>
      <c r="AA41" s="37"/>
      <c r="AB41" s="37"/>
      <c r="AC41" s="37"/>
      <c r="AD41" s="37"/>
      <c r="AE41" s="37"/>
      <c r="AF41" s="117"/>
      <c r="AG41" s="97"/>
      <c r="AH41" s="37"/>
      <c r="AI41" s="37"/>
      <c r="AJ41" s="37"/>
      <c r="AK41" s="37"/>
      <c r="AL41" s="37"/>
      <c r="AM41" s="37"/>
      <c r="AN41" s="37"/>
      <c r="AO41" s="37"/>
      <c r="AP41" s="37"/>
      <c r="AQ41" s="117"/>
      <c r="AR41" s="97"/>
    </row>
    <row r="42" spans="2:49" x14ac:dyDescent="0.25">
      <c r="B42" s="16"/>
      <c r="C42" s="5"/>
      <c r="D42" s="6"/>
      <c r="E42" s="6"/>
      <c r="F42" s="35" t="s">
        <v>2</v>
      </c>
      <c r="G42" s="35" t="s">
        <v>73</v>
      </c>
      <c r="H42" s="36">
        <v>4</v>
      </c>
      <c r="I42" s="97">
        <f t="shared" ref="I42" si="73">U42+AF42+AQ42</f>
        <v>0.58612975391498878</v>
      </c>
      <c r="J42" s="97">
        <f>V42+AG42+AR42</f>
        <v>0.68903803131991059</v>
      </c>
      <c r="K42" s="38">
        <v>447</v>
      </c>
      <c r="L42" s="40"/>
      <c r="M42" s="40"/>
      <c r="N42" s="56">
        <v>2</v>
      </c>
      <c r="O42" s="56">
        <v>54</v>
      </c>
      <c r="P42" s="56">
        <v>45</v>
      </c>
      <c r="Q42" s="56">
        <v>62</v>
      </c>
      <c r="R42" s="56">
        <v>48</v>
      </c>
      <c r="S42" s="56">
        <v>8</v>
      </c>
      <c r="T42" s="40">
        <v>9</v>
      </c>
      <c r="U42" s="117">
        <f t="shared" ref="U42" si="74">(N42+O42+P42+Q42+R42) /K42</f>
        <v>0.47203579418344521</v>
      </c>
      <c r="V42" s="97">
        <f t="shared" ref="V42" si="75">(N42+O42+P42+Q42+R42+S42+T42)/K42</f>
        <v>0.51006711409395977</v>
      </c>
      <c r="W42" s="37"/>
      <c r="X42" s="37"/>
      <c r="Y42" s="35">
        <v>1</v>
      </c>
      <c r="Z42" s="35">
        <v>1</v>
      </c>
      <c r="AA42" s="35">
        <v>3</v>
      </c>
      <c r="AB42" s="35">
        <v>6</v>
      </c>
      <c r="AC42" s="35">
        <v>21</v>
      </c>
      <c r="AD42" s="35">
        <v>15</v>
      </c>
      <c r="AE42" s="37">
        <v>7</v>
      </c>
      <c r="AF42" s="117">
        <f t="shared" ref="AF42" si="76">(Y42+Z42+AA42+AB42+AC42) /K42</f>
        <v>7.1588366890380312E-2</v>
      </c>
      <c r="AG42" s="97">
        <f t="shared" ref="AG42" si="77">(Y42+Z42+AA42+AB42+AC42+AD42+AE42)/K42</f>
        <v>0.12080536912751678</v>
      </c>
      <c r="AH42" s="37"/>
      <c r="AI42" s="37"/>
      <c r="AJ42" s="35">
        <v>0</v>
      </c>
      <c r="AK42" s="35">
        <v>1</v>
      </c>
      <c r="AL42" s="35">
        <v>7</v>
      </c>
      <c r="AM42" s="35">
        <v>5</v>
      </c>
      <c r="AN42" s="35">
        <v>6</v>
      </c>
      <c r="AO42" s="35">
        <v>5</v>
      </c>
      <c r="AP42" s="37">
        <v>2</v>
      </c>
      <c r="AQ42" s="117">
        <f t="shared" ref="AQ42" si="78">(AJ42+AK42+AL42+AM42+AN42) /K42</f>
        <v>4.2505592841163314E-2</v>
      </c>
      <c r="AR42" s="97">
        <f t="shared" ref="AR42" si="79">(AJ42+AK42+AL42+AM42+AN42+AO42+AP42)/K42</f>
        <v>5.8165548098434001E-2</v>
      </c>
    </row>
    <row r="43" spans="2:49" x14ac:dyDescent="0.25">
      <c r="B43" s="16"/>
      <c r="C43" s="5"/>
      <c r="D43" s="6"/>
      <c r="E43" s="6"/>
      <c r="F43" s="35" t="s">
        <v>4</v>
      </c>
      <c r="G43" s="35" t="s">
        <v>73</v>
      </c>
      <c r="H43" s="36">
        <v>3</v>
      </c>
      <c r="I43" s="97">
        <f t="shared" ref="I43" si="80">U43+AF43+AQ43</f>
        <v>0.75</v>
      </c>
      <c r="J43" s="97">
        <f t="shared" ref="J43" si="81">V43+AG43+AR43</f>
        <v>0.75</v>
      </c>
      <c r="K43" s="39">
        <v>24</v>
      </c>
      <c r="L43" s="40"/>
      <c r="M43" s="40"/>
      <c r="N43" s="40"/>
      <c r="O43" s="35">
        <v>0</v>
      </c>
      <c r="P43" s="35">
        <v>10</v>
      </c>
      <c r="Q43" s="35">
        <v>7</v>
      </c>
      <c r="R43" s="35">
        <v>1</v>
      </c>
      <c r="S43" s="35">
        <v>0</v>
      </c>
      <c r="T43" s="37">
        <v>0</v>
      </c>
      <c r="U43" s="117">
        <f t="shared" ref="U43" si="82">(O43+P43+Q43+R43)/K43</f>
        <v>0.75</v>
      </c>
      <c r="V43" s="97">
        <f t="shared" ref="V43" si="83">(O43+P43+Q43+R43+S43+T43)/K43</f>
        <v>0.75</v>
      </c>
      <c r="W43" s="37"/>
      <c r="X43" s="37"/>
      <c r="Y43" s="37"/>
      <c r="Z43" s="35">
        <v>0</v>
      </c>
      <c r="AA43" s="35">
        <v>0</v>
      </c>
      <c r="AB43" s="35">
        <v>0</v>
      </c>
      <c r="AC43" s="35">
        <v>0</v>
      </c>
      <c r="AD43" s="35">
        <v>0</v>
      </c>
      <c r="AE43" s="37">
        <v>0</v>
      </c>
      <c r="AF43" s="117">
        <f t="shared" ref="AF43" si="84">(Z43+AA43+AB43+AC43)/K43</f>
        <v>0</v>
      </c>
      <c r="AG43" s="97">
        <f t="shared" ref="AG43" si="85">(Z43+AA43+AB43+AC43+AD43+AE43)/K43</f>
        <v>0</v>
      </c>
      <c r="AH43" s="37"/>
      <c r="AI43" s="37"/>
      <c r="AJ43" s="37"/>
      <c r="AK43" s="35">
        <v>0</v>
      </c>
      <c r="AL43" s="35">
        <v>0</v>
      </c>
      <c r="AM43" s="35">
        <v>0</v>
      </c>
      <c r="AN43" s="35">
        <v>0</v>
      </c>
      <c r="AO43" s="35">
        <v>0</v>
      </c>
      <c r="AP43" s="37">
        <v>0</v>
      </c>
      <c r="AQ43" s="117">
        <f t="shared" ref="AQ43" si="86">(AK43+AL43+AM43+AN43)/K43</f>
        <v>0</v>
      </c>
      <c r="AR43" s="97">
        <f t="shared" ref="AR43" si="87">(AK43+AL43+AM43+AN43+AO43+AP43)/K43</f>
        <v>0</v>
      </c>
    </row>
    <row r="44" spans="2:49" x14ac:dyDescent="0.25">
      <c r="B44" s="16"/>
      <c r="C44" s="5"/>
      <c r="D44" s="6"/>
      <c r="E44" s="6"/>
      <c r="F44" s="35" t="s">
        <v>5</v>
      </c>
      <c r="G44" s="35" t="s">
        <v>73</v>
      </c>
      <c r="H44" s="36">
        <v>6</v>
      </c>
      <c r="I44" s="96" t="s">
        <v>28</v>
      </c>
      <c r="J44" s="96" t="s">
        <v>28</v>
      </c>
      <c r="K44" s="39" t="s">
        <v>29</v>
      </c>
      <c r="L44" s="40"/>
      <c r="M44" s="40"/>
      <c r="N44" s="40"/>
      <c r="O44" s="40"/>
      <c r="P44" s="40"/>
      <c r="Q44" s="40"/>
      <c r="R44" s="40"/>
      <c r="S44" s="40"/>
      <c r="T44" s="40"/>
      <c r="U44" s="117"/>
      <c r="V44" s="97"/>
      <c r="W44" s="37"/>
      <c r="X44" s="37"/>
      <c r="Y44" s="37"/>
      <c r="Z44" s="37"/>
      <c r="AA44" s="37"/>
      <c r="AB44" s="37"/>
      <c r="AC44" s="37"/>
      <c r="AD44" s="37"/>
      <c r="AE44" s="37"/>
      <c r="AF44" s="117"/>
      <c r="AG44" s="97"/>
      <c r="AH44" s="37"/>
      <c r="AI44" s="37"/>
      <c r="AJ44" s="37"/>
      <c r="AK44" s="37"/>
      <c r="AL44" s="37"/>
      <c r="AM44" s="37"/>
      <c r="AN44" s="37"/>
      <c r="AO44" s="37"/>
      <c r="AP44" s="37"/>
      <c r="AQ44" s="117"/>
      <c r="AR44" s="97"/>
    </row>
    <row r="45" spans="2:49" s="10" customFormat="1" ht="15.75" thickBot="1" x14ac:dyDescent="0.3">
      <c r="B45" s="15"/>
      <c r="C45" s="8"/>
      <c r="D45" s="9"/>
      <c r="E45" s="9"/>
      <c r="F45" s="44"/>
      <c r="G45" s="44"/>
      <c r="H45" s="42"/>
      <c r="I45" s="98"/>
      <c r="J45" s="98"/>
      <c r="K45" s="43"/>
      <c r="L45" s="44"/>
      <c r="M45" s="44"/>
      <c r="N45" s="44"/>
      <c r="O45" s="44"/>
      <c r="P45" s="44"/>
      <c r="Q45" s="44"/>
      <c r="R45" s="44"/>
      <c r="S45" s="44"/>
      <c r="T45" s="44"/>
      <c r="U45" s="118"/>
      <c r="V45" s="103"/>
      <c r="W45" s="44"/>
      <c r="X45" s="44"/>
      <c r="Y45" s="44"/>
      <c r="Z45" s="44"/>
      <c r="AA45" s="44"/>
      <c r="AB45" s="44"/>
      <c r="AC45" s="44"/>
      <c r="AD45" s="44"/>
      <c r="AE45" s="44"/>
      <c r="AF45" s="118"/>
      <c r="AG45" s="103"/>
      <c r="AH45" s="44"/>
      <c r="AI45" s="44"/>
      <c r="AJ45" s="44"/>
      <c r="AK45" s="44"/>
      <c r="AL45" s="44"/>
      <c r="AM45" s="44"/>
      <c r="AN45" s="44"/>
      <c r="AO45" s="44"/>
      <c r="AP45" s="44"/>
      <c r="AQ45" s="118"/>
      <c r="AR45" s="103"/>
      <c r="AS45" s="17"/>
      <c r="AT45" s="17"/>
      <c r="AU45" s="17"/>
      <c r="AV45" s="17"/>
      <c r="AW45" s="17"/>
    </row>
    <row r="46" spans="2:49" x14ac:dyDescent="0.25">
      <c r="B46" s="16"/>
      <c r="C46" s="5" t="s">
        <v>13</v>
      </c>
      <c r="D46" s="6"/>
      <c r="E46" s="6"/>
      <c r="F46" s="35" t="s">
        <v>1</v>
      </c>
      <c r="G46" s="35" t="s">
        <v>73</v>
      </c>
      <c r="H46" s="36">
        <v>1</v>
      </c>
      <c r="I46" s="97">
        <f t="shared" ref="I46" si="88">U46+AF46+AQ46</f>
        <v>0.66921119592875322</v>
      </c>
      <c r="J46" s="97">
        <f t="shared" ref="J46" si="89">V46+AG46+AR46</f>
        <v>0.70229007633587792</v>
      </c>
      <c r="K46" s="38">
        <v>393</v>
      </c>
      <c r="L46" s="37"/>
      <c r="M46" s="37"/>
      <c r="N46" s="37"/>
      <c r="O46" s="37"/>
      <c r="P46" s="37"/>
      <c r="Q46" s="37">
        <v>216</v>
      </c>
      <c r="R46" s="37">
        <v>38</v>
      </c>
      <c r="S46" s="37">
        <v>4</v>
      </c>
      <c r="T46" s="37">
        <v>3</v>
      </c>
      <c r="U46" s="117">
        <f t="shared" ref="U46" si="90">(Q46+R46)/K46</f>
        <v>0.64631043256997456</v>
      </c>
      <c r="V46" s="97">
        <f t="shared" ref="V46" si="91">(Q46+R46+S46+T46)/K46</f>
        <v>0.66412213740458015</v>
      </c>
      <c r="W46" s="37"/>
      <c r="X46" s="37"/>
      <c r="Y46" s="37"/>
      <c r="Z46" s="37"/>
      <c r="AA46" s="37"/>
      <c r="AB46" s="37">
        <v>1</v>
      </c>
      <c r="AC46" s="37">
        <v>2</v>
      </c>
      <c r="AD46" s="37">
        <v>0</v>
      </c>
      <c r="AE46" s="37">
        <v>0</v>
      </c>
      <c r="AF46" s="117">
        <f t="shared" ref="AF46" si="92">(AB46+AC46)/K46</f>
        <v>7.6335877862595417E-3</v>
      </c>
      <c r="AG46" s="97">
        <f t="shared" ref="AG46" si="93">(AB46+AC46+AD46+AE46)/K46</f>
        <v>7.6335877862595417E-3</v>
      </c>
      <c r="AH46" s="37"/>
      <c r="AI46" s="37"/>
      <c r="AJ46" s="37"/>
      <c r="AK46" s="37"/>
      <c r="AL46" s="37"/>
      <c r="AM46" s="37">
        <v>0</v>
      </c>
      <c r="AN46" s="37">
        <v>6</v>
      </c>
      <c r="AO46" s="37">
        <v>5</v>
      </c>
      <c r="AP46" s="37">
        <v>1</v>
      </c>
      <c r="AQ46" s="117">
        <f t="shared" ref="AQ46" si="94">(AM46+AN46)/K46</f>
        <v>1.5267175572519083E-2</v>
      </c>
      <c r="AR46" s="97">
        <f t="shared" ref="AR46" si="95">(AM46+AN46+AO46+AP46)/K46</f>
        <v>3.0534351145038167E-2</v>
      </c>
    </row>
    <row r="47" spans="2:49" x14ac:dyDescent="0.25">
      <c r="B47" s="16"/>
      <c r="C47" s="5"/>
      <c r="D47" s="6"/>
      <c r="E47" s="6"/>
      <c r="F47" s="35" t="s">
        <v>32</v>
      </c>
      <c r="G47" s="35" t="s">
        <v>73</v>
      </c>
      <c r="H47" s="36">
        <v>2</v>
      </c>
      <c r="I47" s="97">
        <f t="shared" ref="I47:J47" si="96">U47+AF47+AQ47</f>
        <v>0.7587939698492463</v>
      </c>
      <c r="J47" s="97">
        <f t="shared" si="96"/>
        <v>0.78894472361809043</v>
      </c>
      <c r="K47" s="38">
        <v>199</v>
      </c>
      <c r="L47" s="37"/>
      <c r="M47" s="37"/>
      <c r="N47" s="37"/>
      <c r="O47" s="37"/>
      <c r="P47" s="37">
        <v>71</v>
      </c>
      <c r="Q47" s="37">
        <v>66</v>
      </c>
      <c r="R47" s="37">
        <v>11</v>
      </c>
      <c r="S47" s="37">
        <v>2</v>
      </c>
      <c r="T47" s="37">
        <v>1</v>
      </c>
      <c r="U47" s="117">
        <f t="shared" ref="U47" si="97">(P47+Q47+R47)/K47</f>
        <v>0.74371859296482412</v>
      </c>
      <c r="V47" s="97">
        <f t="shared" ref="V47" si="98">(P47+Q47+R47+S47+T47)/K47</f>
        <v>0.75879396984924619</v>
      </c>
      <c r="W47" s="37"/>
      <c r="X47" s="37"/>
      <c r="Y47" s="37"/>
      <c r="Z47" s="37"/>
      <c r="AA47" s="37">
        <v>0</v>
      </c>
      <c r="AB47" s="37">
        <v>0</v>
      </c>
      <c r="AC47" s="37">
        <v>1</v>
      </c>
      <c r="AD47" s="37">
        <v>1</v>
      </c>
      <c r="AE47" s="37">
        <v>0</v>
      </c>
      <c r="AF47" s="117">
        <f t="shared" ref="AF47" si="99">(AA47+AB47+AC47)/K47</f>
        <v>5.0251256281407036E-3</v>
      </c>
      <c r="AG47" s="97">
        <f t="shared" ref="AG47" si="100">(AA47+AB47+AC47+AD47+AE47)/K47</f>
        <v>1.0050251256281407E-2</v>
      </c>
      <c r="AH47" s="37"/>
      <c r="AI47" s="37"/>
      <c r="AJ47" s="37"/>
      <c r="AK47" s="37"/>
      <c r="AL47" s="37">
        <v>0</v>
      </c>
      <c r="AM47" s="37">
        <v>1</v>
      </c>
      <c r="AN47" s="37">
        <v>1</v>
      </c>
      <c r="AO47" s="37">
        <v>2</v>
      </c>
      <c r="AP47" s="37">
        <v>0</v>
      </c>
      <c r="AQ47" s="117">
        <f t="shared" ref="AQ47" si="101">(AL47+AM47+AN47)/K47</f>
        <v>1.0050251256281407E-2</v>
      </c>
      <c r="AR47" s="97">
        <f t="shared" ref="AR47" si="102">(AL47+AM47+AN47+AO47+AP47)/K47</f>
        <v>2.0100502512562814E-2</v>
      </c>
    </row>
    <row r="48" spans="2:49" x14ac:dyDescent="0.25">
      <c r="B48" s="16"/>
      <c r="C48" s="5"/>
      <c r="D48" s="6"/>
      <c r="E48" s="6"/>
      <c r="F48" s="35" t="s">
        <v>2</v>
      </c>
      <c r="G48" s="35" t="s">
        <v>73</v>
      </c>
      <c r="H48" s="36">
        <v>4</v>
      </c>
      <c r="I48" s="96" t="s">
        <v>28</v>
      </c>
      <c r="J48" s="96" t="s">
        <v>28</v>
      </c>
      <c r="K48" s="38" t="s">
        <v>29</v>
      </c>
      <c r="L48" s="40"/>
      <c r="M48" s="40"/>
      <c r="N48" s="40"/>
      <c r="O48" s="40"/>
      <c r="P48" s="40"/>
      <c r="Q48" s="40"/>
      <c r="R48" s="40"/>
      <c r="S48" s="40"/>
      <c r="T48" s="40"/>
      <c r="U48" s="117"/>
      <c r="V48" s="97"/>
      <c r="W48" s="37"/>
      <c r="X48" s="37"/>
      <c r="Y48" s="37"/>
      <c r="Z48" s="37"/>
      <c r="AA48" s="37"/>
      <c r="AB48" s="37"/>
      <c r="AC48" s="37"/>
      <c r="AD48" s="37"/>
      <c r="AE48" s="37"/>
      <c r="AF48" s="117"/>
      <c r="AG48" s="97"/>
      <c r="AH48" s="37"/>
      <c r="AI48" s="37"/>
      <c r="AJ48" s="37"/>
      <c r="AK48" s="37"/>
      <c r="AL48" s="37"/>
      <c r="AM48" s="37"/>
      <c r="AN48" s="37"/>
      <c r="AO48" s="37"/>
      <c r="AP48" s="37"/>
      <c r="AQ48" s="117"/>
      <c r="AR48" s="97"/>
    </row>
    <row r="49" spans="2:49" x14ac:dyDescent="0.25">
      <c r="B49" s="16"/>
      <c r="C49" s="5"/>
      <c r="D49" s="6"/>
      <c r="E49" s="6"/>
      <c r="F49" s="35" t="s">
        <v>4</v>
      </c>
      <c r="G49" s="35" t="s">
        <v>73</v>
      </c>
      <c r="H49" s="36">
        <v>3</v>
      </c>
      <c r="I49" s="96" t="s">
        <v>28</v>
      </c>
      <c r="J49" s="96" t="s">
        <v>28</v>
      </c>
      <c r="K49" s="38" t="s">
        <v>29</v>
      </c>
      <c r="L49" s="40"/>
      <c r="M49" s="40"/>
      <c r="N49" s="40"/>
      <c r="O49" s="40"/>
      <c r="P49" s="40"/>
      <c r="Q49" s="40"/>
      <c r="R49" s="40"/>
      <c r="S49" s="40"/>
      <c r="T49" s="40"/>
      <c r="U49" s="117"/>
      <c r="V49" s="97"/>
      <c r="W49" s="37"/>
      <c r="X49" s="37"/>
      <c r="Y49" s="37"/>
      <c r="Z49" s="37"/>
      <c r="AA49" s="37"/>
      <c r="AB49" s="37"/>
      <c r="AC49" s="37"/>
      <c r="AD49" s="37"/>
      <c r="AE49" s="37"/>
      <c r="AF49" s="117"/>
      <c r="AG49" s="97"/>
      <c r="AH49" s="37"/>
      <c r="AI49" s="37"/>
      <c r="AJ49" s="37"/>
      <c r="AK49" s="37"/>
      <c r="AL49" s="37"/>
      <c r="AM49" s="37"/>
      <c r="AN49" s="37"/>
      <c r="AO49" s="37"/>
      <c r="AP49" s="37"/>
      <c r="AQ49" s="117"/>
      <c r="AR49" s="97"/>
    </row>
    <row r="50" spans="2:49" x14ac:dyDescent="0.25">
      <c r="B50" s="16"/>
      <c r="C50" s="5"/>
      <c r="D50" s="6"/>
      <c r="E50" s="6"/>
      <c r="F50" s="35" t="s">
        <v>5</v>
      </c>
      <c r="G50" s="35" t="s">
        <v>73</v>
      </c>
      <c r="H50" s="36">
        <v>6</v>
      </c>
      <c r="I50" s="96" t="s">
        <v>28</v>
      </c>
      <c r="J50" s="96" t="s">
        <v>28</v>
      </c>
      <c r="K50" s="38" t="s">
        <v>29</v>
      </c>
      <c r="L50" s="40"/>
      <c r="M50" s="40"/>
      <c r="N50" s="40"/>
      <c r="O50" s="40"/>
      <c r="P50" s="40"/>
      <c r="Q50" s="40"/>
      <c r="R50" s="40"/>
      <c r="S50" s="40"/>
      <c r="T50" s="40"/>
      <c r="U50" s="117"/>
      <c r="V50" s="97"/>
      <c r="W50" s="37"/>
      <c r="X50" s="37"/>
      <c r="Y50" s="37"/>
      <c r="Z50" s="37"/>
      <c r="AA50" s="37"/>
      <c r="AB50" s="37"/>
      <c r="AC50" s="37"/>
      <c r="AD50" s="37"/>
      <c r="AE50" s="37"/>
      <c r="AF50" s="117"/>
      <c r="AG50" s="97"/>
      <c r="AH50" s="37"/>
      <c r="AI50" s="37"/>
      <c r="AJ50" s="37"/>
      <c r="AK50" s="37"/>
      <c r="AL50" s="37"/>
      <c r="AM50" s="37"/>
      <c r="AN50" s="37"/>
      <c r="AO50" s="37"/>
      <c r="AP50" s="37"/>
      <c r="AQ50" s="117"/>
      <c r="AR50" s="97"/>
    </row>
    <row r="51" spans="2:49" s="28" customFormat="1" ht="15.75" thickBot="1" x14ac:dyDescent="0.3">
      <c r="B51" s="27"/>
      <c r="C51" s="8"/>
      <c r="D51" s="8"/>
      <c r="E51" s="8"/>
      <c r="F51" s="44"/>
      <c r="G51" s="44"/>
      <c r="H51" s="42"/>
      <c r="I51" s="98"/>
      <c r="J51" s="98"/>
      <c r="K51" s="43"/>
      <c r="L51" s="44"/>
      <c r="M51" s="44"/>
      <c r="N51" s="44"/>
      <c r="O51" s="44"/>
      <c r="P51" s="44"/>
      <c r="Q51" s="44"/>
      <c r="R51" s="44"/>
      <c r="S51" s="44"/>
      <c r="T51" s="44"/>
      <c r="U51" s="118"/>
      <c r="V51" s="103"/>
      <c r="W51" s="44"/>
      <c r="X51" s="44"/>
      <c r="Y51" s="44"/>
      <c r="Z51" s="44"/>
      <c r="AA51" s="44"/>
      <c r="AB51" s="44"/>
      <c r="AC51" s="44"/>
      <c r="AD51" s="44"/>
      <c r="AE51" s="44"/>
      <c r="AF51" s="118"/>
      <c r="AG51" s="103"/>
      <c r="AH51" s="44"/>
      <c r="AI51" s="44"/>
      <c r="AJ51" s="44"/>
      <c r="AK51" s="44"/>
      <c r="AL51" s="44"/>
      <c r="AM51" s="44"/>
      <c r="AN51" s="44"/>
      <c r="AO51" s="44"/>
      <c r="AP51" s="44"/>
      <c r="AQ51" s="118"/>
      <c r="AR51" s="103"/>
      <c r="AS51" s="26"/>
      <c r="AT51" s="26"/>
      <c r="AU51" s="26"/>
      <c r="AV51" s="26"/>
      <c r="AW51" s="26"/>
    </row>
    <row r="52" spans="2:49" x14ac:dyDescent="0.25">
      <c r="B52" s="16"/>
      <c r="C52" s="5" t="s">
        <v>14</v>
      </c>
      <c r="D52" s="6"/>
      <c r="E52" s="6"/>
      <c r="F52" s="35" t="s">
        <v>1</v>
      </c>
      <c r="G52" s="35" t="s">
        <v>73</v>
      </c>
      <c r="H52" s="36">
        <v>1</v>
      </c>
      <c r="I52" s="97">
        <f t="shared" ref="I52" si="103">U52+AF52+AQ52</f>
        <v>0.69003690036900367</v>
      </c>
      <c r="J52" s="97">
        <f t="shared" ref="J52" si="104">V52+AG52+AR52</f>
        <v>0.78966789667896675</v>
      </c>
      <c r="K52" s="38">
        <v>271</v>
      </c>
      <c r="L52" s="37"/>
      <c r="M52" s="37"/>
      <c r="N52" s="37"/>
      <c r="O52" s="37"/>
      <c r="P52" s="37"/>
      <c r="Q52" s="37">
        <v>65</v>
      </c>
      <c r="R52" s="37">
        <v>120</v>
      </c>
      <c r="S52" s="37">
        <v>23</v>
      </c>
      <c r="T52" s="37">
        <v>3</v>
      </c>
      <c r="U52" s="117">
        <f t="shared" ref="U52" si="105">(Q52+R52)/K52</f>
        <v>0.68265682656826565</v>
      </c>
      <c r="V52" s="97">
        <f t="shared" ref="V52" si="106">(Q52+R52+S52+T52)/K52</f>
        <v>0.77859778597785978</v>
      </c>
      <c r="W52" s="37"/>
      <c r="X52" s="37"/>
      <c r="Y52" s="37"/>
      <c r="Z52" s="37"/>
      <c r="AA52" s="37"/>
      <c r="AB52" s="37">
        <v>0</v>
      </c>
      <c r="AC52" s="37">
        <v>0</v>
      </c>
      <c r="AD52" s="37">
        <v>0</v>
      </c>
      <c r="AE52" s="37">
        <v>0</v>
      </c>
      <c r="AF52" s="117">
        <f t="shared" ref="AF52" si="107">(AB52+AC52)/K52</f>
        <v>0</v>
      </c>
      <c r="AG52" s="97">
        <f t="shared" ref="AG52" si="108">(AB52+AC52+AD52+AE52)/K52</f>
        <v>0</v>
      </c>
      <c r="AH52" s="37"/>
      <c r="AI52" s="37"/>
      <c r="AJ52" s="37"/>
      <c r="AK52" s="37"/>
      <c r="AL52" s="37"/>
      <c r="AM52" s="37">
        <v>1</v>
      </c>
      <c r="AN52" s="37">
        <v>1</v>
      </c>
      <c r="AO52" s="37">
        <v>0</v>
      </c>
      <c r="AP52" s="37">
        <v>1</v>
      </c>
      <c r="AQ52" s="117">
        <f t="shared" ref="AQ52" si="109">(AM52+AN52)/K52</f>
        <v>7.3800738007380072E-3</v>
      </c>
      <c r="AR52" s="97">
        <f t="shared" ref="AR52" si="110">(AM52+AN52+AO52+AP52)/K52</f>
        <v>1.107011070110701E-2</v>
      </c>
    </row>
    <row r="53" spans="2:49" x14ac:dyDescent="0.25">
      <c r="B53" s="16"/>
      <c r="C53" s="5"/>
      <c r="D53" s="6"/>
      <c r="E53" s="6"/>
      <c r="F53" s="35" t="s">
        <v>32</v>
      </c>
      <c r="G53" s="35" t="s">
        <v>73</v>
      </c>
      <c r="H53" s="36">
        <v>2</v>
      </c>
      <c r="I53" s="97">
        <f t="shared" ref="I53" si="111">U53+AF53+AQ53</f>
        <v>0.43140794223826717</v>
      </c>
      <c r="J53" s="97">
        <f t="shared" ref="J53" si="112">V53+AG53+AR53</f>
        <v>0.56814079422382668</v>
      </c>
      <c r="K53" s="39">
        <v>2216</v>
      </c>
      <c r="L53" s="37"/>
      <c r="M53" s="37"/>
      <c r="N53" s="37"/>
      <c r="O53" s="37"/>
      <c r="P53" s="37">
        <v>13</v>
      </c>
      <c r="Q53" s="37">
        <v>503</v>
      </c>
      <c r="R53" s="37">
        <v>368</v>
      </c>
      <c r="S53" s="37">
        <v>129</v>
      </c>
      <c r="T53" s="37">
        <v>40</v>
      </c>
      <c r="U53" s="117">
        <f t="shared" ref="U53" si="113">(P53+Q53+R53)/K53</f>
        <v>0.39891696750902528</v>
      </c>
      <c r="V53" s="97">
        <f t="shared" ref="V53" si="114">(P53+Q53+R53+S53+T53)/K53</f>
        <v>0.47518050541516244</v>
      </c>
      <c r="W53" s="37"/>
      <c r="X53" s="37"/>
      <c r="Y53" s="37"/>
      <c r="Z53" s="37"/>
      <c r="AA53" s="37">
        <v>0</v>
      </c>
      <c r="AB53" s="37">
        <v>0</v>
      </c>
      <c r="AC53" s="37">
        <v>7</v>
      </c>
      <c r="AD53" s="37">
        <v>18</v>
      </c>
      <c r="AE53" s="37">
        <v>23</v>
      </c>
      <c r="AF53" s="117">
        <f t="shared" ref="AF53" si="115">(AA53+AB53+AC53)/K53</f>
        <v>3.1588447653429601E-3</v>
      </c>
      <c r="AG53" s="97">
        <f t="shared" ref="AG53" si="116">(AA53+AB53+AC53+AD53+AE53)/K53</f>
        <v>2.1660649819494584E-2</v>
      </c>
      <c r="AH53" s="37"/>
      <c r="AI53" s="37"/>
      <c r="AJ53" s="37"/>
      <c r="AK53" s="37"/>
      <c r="AL53" s="37">
        <v>14</v>
      </c>
      <c r="AM53" s="37">
        <v>29</v>
      </c>
      <c r="AN53" s="37">
        <v>22</v>
      </c>
      <c r="AO53" s="37">
        <v>35</v>
      </c>
      <c r="AP53" s="37">
        <v>58</v>
      </c>
      <c r="AQ53" s="117">
        <f t="shared" ref="AQ53" si="117">(AL53+AM53+AN53)/K53</f>
        <v>2.9332129963898917E-2</v>
      </c>
      <c r="AR53" s="97">
        <f t="shared" ref="AR53" si="118">(AL53+AM53+AN53+AO53+AP53)/K53</f>
        <v>7.1299638989169675E-2</v>
      </c>
    </row>
    <row r="54" spans="2:49" x14ac:dyDescent="0.25">
      <c r="B54" s="16"/>
      <c r="C54" s="5"/>
      <c r="D54" s="6"/>
      <c r="E54" s="6"/>
      <c r="F54" s="35" t="s">
        <v>2</v>
      </c>
      <c r="G54" s="35" t="s">
        <v>73</v>
      </c>
      <c r="H54" s="36">
        <v>4</v>
      </c>
      <c r="I54" s="97">
        <f t="shared" ref="I54" si="119">U54+AF54+AQ54</f>
        <v>0.71704490584258807</v>
      </c>
      <c r="J54" s="97">
        <f>V54+AG54+AR54</f>
        <v>0.97199420569773043</v>
      </c>
      <c r="K54" s="39">
        <v>2071</v>
      </c>
      <c r="L54" s="37"/>
      <c r="M54" s="37"/>
      <c r="N54" s="35">
        <v>2</v>
      </c>
      <c r="O54" s="35">
        <v>70</v>
      </c>
      <c r="P54" s="35">
        <v>107</v>
      </c>
      <c r="Q54" s="35">
        <v>318</v>
      </c>
      <c r="R54" s="35">
        <v>397</v>
      </c>
      <c r="S54" s="35">
        <v>173</v>
      </c>
      <c r="T54" s="37">
        <v>96</v>
      </c>
      <c r="U54" s="117">
        <f t="shared" ref="U54" si="120">(N54+O54+P54+Q54+R54) /K54</f>
        <v>0.43167551907291163</v>
      </c>
      <c r="V54" s="97">
        <f t="shared" ref="V54" si="121">(N54+O54+P54+Q54+R54+S54+T54)/K54</f>
        <v>0.56156446161274742</v>
      </c>
      <c r="W54" s="37"/>
      <c r="X54" s="37"/>
      <c r="Y54" s="35">
        <v>1</v>
      </c>
      <c r="Z54" s="35">
        <v>3</v>
      </c>
      <c r="AA54" s="35">
        <v>16</v>
      </c>
      <c r="AB54" s="35">
        <v>123</v>
      </c>
      <c r="AC54" s="35">
        <v>216</v>
      </c>
      <c r="AD54" s="35">
        <v>122</v>
      </c>
      <c r="AE54" s="37">
        <v>54</v>
      </c>
      <c r="AF54" s="117">
        <f t="shared" ref="AF54" si="122">(Y54+Z54+AA54+AB54+AC54) /K54</f>
        <v>0.17334620956059874</v>
      </c>
      <c r="AG54" s="97">
        <f t="shared" ref="AG54" si="123">(Y54+Z54+AA54+AB54+AC54+AD54+AE54)/K54</f>
        <v>0.25832930951231287</v>
      </c>
      <c r="AH54" s="37"/>
      <c r="AI54" s="37"/>
      <c r="AJ54" s="35">
        <v>14</v>
      </c>
      <c r="AK54" s="35">
        <v>24</v>
      </c>
      <c r="AL54" s="35">
        <v>49</v>
      </c>
      <c r="AM54" s="35">
        <v>77</v>
      </c>
      <c r="AN54" s="35">
        <v>68</v>
      </c>
      <c r="AO54" s="35">
        <v>42</v>
      </c>
      <c r="AP54" s="37">
        <v>41</v>
      </c>
      <c r="AQ54" s="117">
        <f t="shared" ref="AQ54" si="124">(AJ54+AK54+AL54+AM54+AN54) /K54</f>
        <v>0.11202317720907774</v>
      </c>
      <c r="AR54" s="97">
        <f t="shared" ref="AR54" si="125">(AJ54+AK54+AL54+AM54+AN54+AO54+AP54)/K54</f>
        <v>0.1521004345726702</v>
      </c>
    </row>
    <row r="55" spans="2:49" x14ac:dyDescent="0.25">
      <c r="B55" s="16"/>
      <c r="C55" s="5"/>
      <c r="D55" s="6"/>
      <c r="E55" s="6"/>
      <c r="F55" s="35" t="s">
        <v>4</v>
      </c>
      <c r="G55" s="35" t="s">
        <v>73</v>
      </c>
      <c r="H55" s="36">
        <v>3</v>
      </c>
      <c r="I55" s="96" t="s">
        <v>28</v>
      </c>
      <c r="J55" s="96" t="s">
        <v>28</v>
      </c>
      <c r="K55" s="39" t="s">
        <v>29</v>
      </c>
      <c r="L55" s="40"/>
      <c r="M55" s="40"/>
      <c r="N55" s="40"/>
      <c r="O55" s="40"/>
      <c r="P55" s="40"/>
      <c r="Q55" s="40"/>
      <c r="R55" s="40"/>
      <c r="S55" s="40"/>
      <c r="T55" s="40"/>
      <c r="U55" s="117"/>
      <c r="V55" s="97"/>
      <c r="W55" s="37"/>
      <c r="X55" s="37"/>
      <c r="Y55" s="37"/>
      <c r="Z55" s="37"/>
      <c r="AA55" s="37"/>
      <c r="AB55" s="37"/>
      <c r="AC55" s="37"/>
      <c r="AD55" s="37"/>
      <c r="AE55" s="37"/>
      <c r="AF55" s="117"/>
      <c r="AG55" s="97"/>
      <c r="AH55" s="37"/>
      <c r="AI55" s="37"/>
      <c r="AJ55" s="37"/>
      <c r="AK55" s="37"/>
      <c r="AL55" s="37"/>
      <c r="AM55" s="37"/>
      <c r="AN55" s="37"/>
      <c r="AO55" s="37"/>
      <c r="AP55" s="37"/>
      <c r="AQ55" s="117"/>
      <c r="AR55" s="97"/>
    </row>
    <row r="56" spans="2:49" x14ac:dyDescent="0.25">
      <c r="B56" s="16"/>
      <c r="C56" s="5"/>
      <c r="D56" s="6"/>
      <c r="E56" s="6"/>
      <c r="F56" s="35" t="s">
        <v>5</v>
      </c>
      <c r="G56" s="35" t="s">
        <v>73</v>
      </c>
      <c r="H56" s="36">
        <v>6</v>
      </c>
      <c r="I56" s="96" t="s">
        <v>28</v>
      </c>
      <c r="J56" s="96" t="s">
        <v>28</v>
      </c>
      <c r="K56" s="39" t="s">
        <v>29</v>
      </c>
      <c r="L56" s="40"/>
      <c r="M56" s="40"/>
      <c r="N56" s="40"/>
      <c r="O56" s="40"/>
      <c r="P56" s="40"/>
      <c r="Q56" s="40"/>
      <c r="R56" s="40"/>
      <c r="S56" s="40"/>
      <c r="T56" s="40"/>
      <c r="U56" s="117"/>
      <c r="V56" s="97"/>
      <c r="W56" s="37"/>
      <c r="X56" s="37"/>
      <c r="Y56" s="37"/>
      <c r="Z56" s="37"/>
      <c r="AA56" s="37"/>
      <c r="AB56" s="37"/>
      <c r="AC56" s="37"/>
      <c r="AD56" s="37"/>
      <c r="AE56" s="37"/>
      <c r="AF56" s="117"/>
      <c r="AG56" s="97"/>
      <c r="AH56" s="37"/>
      <c r="AI56" s="37"/>
      <c r="AJ56" s="37"/>
      <c r="AK56" s="37"/>
      <c r="AL56" s="37"/>
      <c r="AM56" s="37"/>
      <c r="AN56" s="37"/>
      <c r="AO56" s="37"/>
      <c r="AP56" s="37"/>
      <c r="AQ56" s="117"/>
      <c r="AR56" s="97"/>
    </row>
    <row r="57" spans="2:49" s="28" customFormat="1" ht="15.75" thickBot="1" x14ac:dyDescent="0.3">
      <c r="B57" s="27"/>
      <c r="C57" s="8"/>
      <c r="D57" s="8"/>
      <c r="E57" s="8"/>
      <c r="F57" s="44"/>
      <c r="G57" s="44"/>
      <c r="H57" s="42"/>
      <c r="I57" s="98"/>
      <c r="J57" s="98"/>
      <c r="K57" s="45"/>
      <c r="L57" s="44"/>
      <c r="M57" s="44"/>
      <c r="N57" s="44"/>
      <c r="O57" s="44"/>
      <c r="P57" s="44"/>
      <c r="Q57" s="44"/>
      <c r="R57" s="44"/>
      <c r="S57" s="44"/>
      <c r="T57" s="44"/>
      <c r="U57" s="118"/>
      <c r="V57" s="103"/>
      <c r="W57" s="44"/>
      <c r="X57" s="44"/>
      <c r="Y57" s="44"/>
      <c r="Z57" s="44"/>
      <c r="AA57" s="44"/>
      <c r="AB57" s="44"/>
      <c r="AC57" s="44"/>
      <c r="AD57" s="44"/>
      <c r="AE57" s="44"/>
      <c r="AF57" s="118"/>
      <c r="AG57" s="103"/>
      <c r="AH57" s="44"/>
      <c r="AI57" s="44"/>
      <c r="AJ57" s="44"/>
      <c r="AK57" s="44"/>
      <c r="AL57" s="44"/>
      <c r="AM57" s="44"/>
      <c r="AN57" s="44"/>
      <c r="AO57" s="44"/>
      <c r="AP57" s="44"/>
      <c r="AQ57" s="118"/>
      <c r="AR57" s="103"/>
      <c r="AS57" s="26"/>
      <c r="AT57" s="26"/>
      <c r="AU57" s="26"/>
      <c r="AV57" s="26"/>
      <c r="AW57" s="26"/>
    </row>
    <row r="58" spans="2:49" x14ac:dyDescent="0.25">
      <c r="B58" s="16"/>
      <c r="C58" s="5" t="s">
        <v>15</v>
      </c>
      <c r="D58" s="6"/>
      <c r="E58" s="6"/>
      <c r="F58" s="35" t="s">
        <v>1</v>
      </c>
      <c r="G58" s="35" t="s">
        <v>73</v>
      </c>
      <c r="H58" s="36">
        <v>1</v>
      </c>
      <c r="I58" s="97">
        <f t="shared" ref="I58" si="126">U58+AF58+AQ58</f>
        <v>0.54166666666666674</v>
      </c>
      <c r="J58" s="97">
        <f t="shared" ref="J58" si="127">V58+AG58+AR58</f>
        <v>0.64236111111111105</v>
      </c>
      <c r="K58" s="38">
        <v>288</v>
      </c>
      <c r="L58" s="37"/>
      <c r="M58" s="37"/>
      <c r="N58" s="37"/>
      <c r="O58" s="37"/>
      <c r="P58" s="37"/>
      <c r="Q58" s="37">
        <v>107</v>
      </c>
      <c r="R58" s="37">
        <v>44</v>
      </c>
      <c r="S58" s="37">
        <v>22</v>
      </c>
      <c r="T58" s="37">
        <v>2</v>
      </c>
      <c r="U58" s="117">
        <f t="shared" ref="U58" si="128">(Q58+R58)/K58</f>
        <v>0.52430555555555558</v>
      </c>
      <c r="V58" s="97">
        <f t="shared" ref="V58" si="129">(Q58+R58+S58+T58)/K58</f>
        <v>0.60763888888888884</v>
      </c>
      <c r="W58" s="37"/>
      <c r="X58" s="37"/>
      <c r="Y58" s="37"/>
      <c r="Z58" s="37"/>
      <c r="AA58" s="37"/>
      <c r="AB58" s="37">
        <v>0</v>
      </c>
      <c r="AC58" s="37">
        <v>0</v>
      </c>
      <c r="AD58" s="37">
        <v>0</v>
      </c>
      <c r="AE58" s="37">
        <v>0</v>
      </c>
      <c r="AF58" s="117">
        <f t="shared" ref="AF58" si="130">(AB58+AC58)/K58</f>
        <v>0</v>
      </c>
      <c r="AG58" s="97">
        <f t="shared" ref="AG58" si="131">(AB58+AC58+AD58+AE58)/K58</f>
        <v>0</v>
      </c>
      <c r="AH58" s="37"/>
      <c r="AI58" s="37"/>
      <c r="AJ58" s="37"/>
      <c r="AK58" s="37"/>
      <c r="AL58" s="37"/>
      <c r="AM58" s="37">
        <v>2</v>
      </c>
      <c r="AN58" s="37">
        <v>3</v>
      </c>
      <c r="AO58" s="37">
        <v>2</v>
      </c>
      <c r="AP58" s="37">
        <v>3</v>
      </c>
      <c r="AQ58" s="117">
        <f t="shared" ref="AQ58" si="132">(AM58+AN58)/K58</f>
        <v>1.7361111111111112E-2</v>
      </c>
      <c r="AR58" s="97">
        <f t="shared" ref="AR58" si="133">(AM58+AN58+AO58+AP58)/K58</f>
        <v>3.4722222222222224E-2</v>
      </c>
    </row>
    <row r="59" spans="2:49" x14ac:dyDescent="0.25">
      <c r="B59" s="16"/>
      <c r="C59" s="5"/>
      <c r="D59" s="6"/>
      <c r="E59" s="6"/>
      <c r="F59" s="35" t="s">
        <v>32</v>
      </c>
      <c r="G59" s="35" t="s">
        <v>73</v>
      </c>
      <c r="H59" s="36">
        <v>2</v>
      </c>
      <c r="I59" s="97">
        <f t="shared" ref="I59" si="134">U59+AF59+AQ59</f>
        <v>0.625</v>
      </c>
      <c r="J59" s="97">
        <f t="shared" ref="J59" si="135">V59+AG59+AR59</f>
        <v>0.703125</v>
      </c>
      <c r="K59" s="38">
        <v>128</v>
      </c>
      <c r="L59" s="37"/>
      <c r="M59" s="37"/>
      <c r="N59" s="37"/>
      <c r="O59" s="37"/>
      <c r="P59" s="37">
        <v>36</v>
      </c>
      <c r="Q59" s="37">
        <v>19</v>
      </c>
      <c r="R59" s="37">
        <v>17</v>
      </c>
      <c r="S59" s="37">
        <v>2</v>
      </c>
      <c r="T59" s="37">
        <v>3</v>
      </c>
      <c r="U59" s="117">
        <f t="shared" ref="U59" si="136">(P59+Q59+R59)/K59</f>
        <v>0.5625</v>
      </c>
      <c r="V59" s="97">
        <f t="shared" ref="V59" si="137">(P59+Q59+R59+S59+T59)/K59</f>
        <v>0.6015625</v>
      </c>
      <c r="W59" s="37"/>
      <c r="X59" s="37"/>
      <c r="Y59" s="37"/>
      <c r="Z59" s="37"/>
      <c r="AA59" s="37">
        <v>0</v>
      </c>
      <c r="AB59" s="37">
        <v>1</v>
      </c>
      <c r="AC59" s="37">
        <v>1</v>
      </c>
      <c r="AD59" s="37">
        <v>0</v>
      </c>
      <c r="AE59" s="37">
        <v>0</v>
      </c>
      <c r="AF59" s="117">
        <f t="shared" ref="AF59" si="138">(AA59+AB59+AC59)/K59</f>
        <v>1.5625E-2</v>
      </c>
      <c r="AG59" s="97">
        <f t="shared" ref="AG59" si="139">(AA59+AB59+AC59+AD59+AE59)/K59</f>
        <v>1.5625E-2</v>
      </c>
      <c r="AH59" s="37"/>
      <c r="AI59" s="37"/>
      <c r="AJ59" s="37"/>
      <c r="AK59" s="37"/>
      <c r="AL59" s="37">
        <v>2</v>
      </c>
      <c r="AM59" s="37">
        <v>2</v>
      </c>
      <c r="AN59" s="37">
        <v>2</v>
      </c>
      <c r="AO59" s="37">
        <v>2</v>
      </c>
      <c r="AP59" s="37">
        <v>3</v>
      </c>
      <c r="AQ59" s="117">
        <f t="shared" ref="AQ59" si="140">(AL59+AM59+AN59)/K59</f>
        <v>4.6875E-2</v>
      </c>
      <c r="AR59" s="97">
        <f t="shared" ref="AR59" si="141">(AL59+AM59+AN59+AO59+AP59)/K59</f>
        <v>8.59375E-2</v>
      </c>
    </row>
    <row r="60" spans="2:49" x14ac:dyDescent="0.25">
      <c r="B60" s="16"/>
      <c r="C60" s="5"/>
      <c r="D60" s="6"/>
      <c r="E60" s="6"/>
      <c r="F60" s="35" t="s">
        <v>2</v>
      </c>
      <c r="G60" s="35" t="s">
        <v>73</v>
      </c>
      <c r="H60" s="36">
        <v>4</v>
      </c>
      <c r="I60" s="96" t="s">
        <v>28</v>
      </c>
      <c r="J60" s="96" t="s">
        <v>28</v>
      </c>
      <c r="K60" s="39" t="s">
        <v>29</v>
      </c>
      <c r="L60" s="40"/>
      <c r="M60" s="40"/>
      <c r="N60" s="40"/>
      <c r="O60" s="40"/>
      <c r="P60" s="40"/>
      <c r="Q60" s="40"/>
      <c r="R60" s="40"/>
      <c r="S60" s="40"/>
      <c r="T60" s="40"/>
      <c r="U60" s="117"/>
      <c r="V60" s="97"/>
      <c r="W60" s="37"/>
      <c r="X60" s="37"/>
      <c r="Y60" s="37"/>
      <c r="Z60" s="37"/>
      <c r="AA60" s="37"/>
      <c r="AB60" s="37"/>
      <c r="AC60" s="37"/>
      <c r="AD60" s="37"/>
      <c r="AE60" s="37"/>
      <c r="AF60" s="117"/>
      <c r="AG60" s="97"/>
      <c r="AH60" s="37"/>
      <c r="AI60" s="37"/>
      <c r="AJ60" s="37"/>
      <c r="AK60" s="37"/>
      <c r="AL60" s="37"/>
      <c r="AM60" s="37"/>
      <c r="AN60" s="37"/>
      <c r="AO60" s="37"/>
      <c r="AP60" s="37"/>
      <c r="AQ60" s="117"/>
      <c r="AR60" s="97"/>
    </row>
    <row r="61" spans="2:49" x14ac:dyDescent="0.25">
      <c r="B61" s="16"/>
      <c r="C61" s="5"/>
      <c r="D61" s="6"/>
      <c r="E61" s="6"/>
      <c r="F61" s="35" t="s">
        <v>4</v>
      </c>
      <c r="G61" s="35" t="s">
        <v>73</v>
      </c>
      <c r="H61" s="36">
        <v>3</v>
      </c>
      <c r="I61" s="96" t="s">
        <v>28</v>
      </c>
      <c r="J61" s="96" t="s">
        <v>28</v>
      </c>
      <c r="K61" s="39" t="s">
        <v>29</v>
      </c>
      <c r="L61" s="40"/>
      <c r="M61" s="40"/>
      <c r="N61" s="40"/>
      <c r="O61" s="40"/>
      <c r="P61" s="40"/>
      <c r="Q61" s="40"/>
      <c r="R61" s="40"/>
      <c r="S61" s="40"/>
      <c r="T61" s="40"/>
      <c r="U61" s="117"/>
      <c r="V61" s="97"/>
      <c r="W61" s="37"/>
      <c r="X61" s="37"/>
      <c r="Y61" s="37"/>
      <c r="Z61" s="37"/>
      <c r="AA61" s="37"/>
      <c r="AB61" s="37"/>
      <c r="AC61" s="37"/>
      <c r="AD61" s="37"/>
      <c r="AE61" s="37"/>
      <c r="AF61" s="117"/>
      <c r="AG61" s="97"/>
      <c r="AH61" s="37"/>
      <c r="AI61" s="37"/>
      <c r="AJ61" s="37"/>
      <c r="AK61" s="37"/>
      <c r="AL61" s="37"/>
      <c r="AM61" s="37"/>
      <c r="AN61" s="37"/>
      <c r="AO61" s="37"/>
      <c r="AP61" s="37"/>
      <c r="AQ61" s="117"/>
      <c r="AR61" s="97"/>
    </row>
    <row r="62" spans="2:49" x14ac:dyDescent="0.25">
      <c r="B62" s="16"/>
      <c r="C62" s="5"/>
      <c r="D62" s="6"/>
      <c r="E62" s="6"/>
      <c r="F62" s="35" t="s">
        <v>5</v>
      </c>
      <c r="G62" s="35" t="s">
        <v>73</v>
      </c>
      <c r="H62" s="36">
        <v>6</v>
      </c>
      <c r="I62" s="96" t="s">
        <v>28</v>
      </c>
      <c r="J62" s="96" t="s">
        <v>28</v>
      </c>
      <c r="K62" s="39" t="s">
        <v>29</v>
      </c>
      <c r="L62" s="40"/>
      <c r="M62" s="40"/>
      <c r="N62" s="40"/>
      <c r="O62" s="40"/>
      <c r="P62" s="40"/>
      <c r="Q62" s="40"/>
      <c r="R62" s="40"/>
      <c r="S62" s="40"/>
      <c r="T62" s="40"/>
      <c r="U62" s="117"/>
      <c r="V62" s="97"/>
      <c r="W62" s="37"/>
      <c r="X62" s="37"/>
      <c r="Y62" s="37"/>
      <c r="Z62" s="37"/>
      <c r="AA62" s="37"/>
      <c r="AB62" s="37"/>
      <c r="AC62" s="37"/>
      <c r="AD62" s="37"/>
      <c r="AE62" s="37"/>
      <c r="AF62" s="117"/>
      <c r="AG62" s="97"/>
      <c r="AH62" s="37"/>
      <c r="AI62" s="37"/>
      <c r="AJ62" s="37"/>
      <c r="AK62" s="37"/>
      <c r="AL62" s="37"/>
      <c r="AM62" s="37"/>
      <c r="AN62" s="37"/>
      <c r="AO62" s="37"/>
      <c r="AP62" s="37"/>
      <c r="AQ62" s="117"/>
      <c r="AR62" s="97"/>
    </row>
    <row r="63" spans="2:49" s="28" customFormat="1" ht="15.75" thickBot="1" x14ac:dyDescent="0.3">
      <c r="B63" s="27"/>
      <c r="C63" s="8"/>
      <c r="D63" s="8"/>
      <c r="E63" s="8"/>
      <c r="F63" s="44"/>
      <c r="G63" s="44"/>
      <c r="H63" s="42"/>
      <c r="I63" s="98"/>
      <c r="J63" s="98"/>
      <c r="K63" s="43"/>
      <c r="L63" s="44"/>
      <c r="M63" s="44"/>
      <c r="N63" s="44"/>
      <c r="O63" s="44"/>
      <c r="P63" s="44"/>
      <c r="Q63" s="44"/>
      <c r="R63" s="44"/>
      <c r="S63" s="44"/>
      <c r="T63" s="44"/>
      <c r="U63" s="118"/>
      <c r="V63" s="103"/>
      <c r="W63" s="44"/>
      <c r="X63" s="44"/>
      <c r="Y63" s="44"/>
      <c r="Z63" s="44"/>
      <c r="AA63" s="44"/>
      <c r="AB63" s="44"/>
      <c r="AC63" s="44"/>
      <c r="AD63" s="44"/>
      <c r="AE63" s="44"/>
      <c r="AF63" s="118"/>
      <c r="AG63" s="103"/>
      <c r="AH63" s="44"/>
      <c r="AI63" s="44"/>
      <c r="AJ63" s="44"/>
      <c r="AK63" s="44"/>
      <c r="AL63" s="44"/>
      <c r="AM63" s="44"/>
      <c r="AN63" s="44"/>
      <c r="AO63" s="44"/>
      <c r="AP63" s="44"/>
      <c r="AQ63" s="118"/>
      <c r="AR63" s="103"/>
      <c r="AS63" s="26"/>
      <c r="AT63" s="26"/>
      <c r="AU63" s="26"/>
      <c r="AV63" s="26"/>
      <c r="AW63" s="26"/>
    </row>
    <row r="64" spans="2:49" x14ac:dyDescent="0.25">
      <c r="B64" s="16"/>
      <c r="C64" s="5" t="s">
        <v>64</v>
      </c>
      <c r="D64" s="6"/>
      <c r="E64" s="6"/>
      <c r="F64" s="35" t="s">
        <v>1</v>
      </c>
      <c r="G64" s="35" t="s">
        <v>73</v>
      </c>
      <c r="H64" s="36">
        <v>1</v>
      </c>
      <c r="I64" s="96" t="s">
        <v>28</v>
      </c>
      <c r="J64" s="96" t="s">
        <v>28</v>
      </c>
      <c r="K64" s="38" t="s">
        <v>29</v>
      </c>
      <c r="L64" s="37"/>
      <c r="M64" s="37"/>
      <c r="N64" s="37"/>
      <c r="O64" s="37"/>
      <c r="P64" s="37"/>
      <c r="Q64" s="37"/>
      <c r="R64" s="37"/>
      <c r="S64" s="37"/>
      <c r="T64" s="37"/>
      <c r="U64" s="117"/>
      <c r="V64" s="97"/>
      <c r="W64" s="37"/>
      <c r="X64" s="37"/>
      <c r="Y64" s="37"/>
      <c r="Z64" s="37"/>
      <c r="AA64" s="37"/>
      <c r="AB64" s="37"/>
      <c r="AC64" s="37"/>
      <c r="AD64" s="37"/>
      <c r="AE64" s="37"/>
      <c r="AF64" s="117"/>
      <c r="AG64" s="97"/>
      <c r="AH64" s="37"/>
      <c r="AI64" s="37"/>
      <c r="AJ64" s="37"/>
      <c r="AK64" s="37"/>
      <c r="AL64" s="37"/>
      <c r="AM64" s="37"/>
      <c r="AN64" s="37"/>
      <c r="AO64" s="37"/>
      <c r="AP64" s="37"/>
      <c r="AQ64" s="117"/>
      <c r="AR64" s="97"/>
    </row>
    <row r="65" spans="2:49" x14ac:dyDescent="0.25">
      <c r="B65" s="16"/>
      <c r="C65" s="5"/>
      <c r="D65" s="6"/>
      <c r="E65" s="6"/>
      <c r="F65" s="35" t="s">
        <v>32</v>
      </c>
      <c r="G65" s="35" t="s">
        <v>73</v>
      </c>
      <c r="H65" s="36">
        <v>2</v>
      </c>
      <c r="I65" s="96" t="s">
        <v>28</v>
      </c>
      <c r="J65" s="96" t="s">
        <v>28</v>
      </c>
      <c r="K65" s="38" t="s">
        <v>29</v>
      </c>
      <c r="L65" s="37"/>
      <c r="M65" s="37"/>
      <c r="N65" s="37"/>
      <c r="O65" s="37"/>
      <c r="P65" s="37"/>
      <c r="Q65" s="37"/>
      <c r="R65" s="37"/>
      <c r="S65" s="37"/>
      <c r="T65" s="37"/>
      <c r="U65" s="117"/>
      <c r="V65" s="97"/>
      <c r="W65" s="37"/>
      <c r="X65" s="37"/>
      <c r="Y65" s="37"/>
      <c r="Z65" s="37"/>
      <c r="AA65" s="37"/>
      <c r="AB65" s="37"/>
      <c r="AC65" s="37"/>
      <c r="AD65" s="37"/>
      <c r="AE65" s="37"/>
      <c r="AF65" s="117"/>
      <c r="AG65" s="97"/>
      <c r="AH65" s="37"/>
      <c r="AI65" s="37"/>
      <c r="AJ65" s="37"/>
      <c r="AK65" s="37"/>
      <c r="AL65" s="37"/>
      <c r="AM65" s="37"/>
      <c r="AN65" s="37"/>
      <c r="AO65" s="37"/>
      <c r="AP65" s="37"/>
      <c r="AQ65" s="117"/>
      <c r="AR65" s="97"/>
    </row>
    <row r="66" spans="2:49" x14ac:dyDescent="0.25">
      <c r="B66" s="16"/>
      <c r="C66" s="5"/>
      <c r="D66" s="6"/>
      <c r="E66" s="6"/>
      <c r="F66" s="35" t="s">
        <v>2</v>
      </c>
      <c r="G66" s="35" t="s">
        <v>73</v>
      </c>
      <c r="H66" s="36">
        <v>4</v>
      </c>
      <c r="I66" s="97">
        <f t="shared" ref="I66" si="142">U66+AF66+AQ66</f>
        <v>0.64678899082568808</v>
      </c>
      <c r="J66" s="97">
        <f>V66+AG66+AR66</f>
        <v>0.7339449541284403</v>
      </c>
      <c r="K66" s="38">
        <v>218</v>
      </c>
      <c r="L66" s="37"/>
      <c r="M66" s="37"/>
      <c r="N66" s="35">
        <v>2</v>
      </c>
      <c r="O66" s="35">
        <v>20</v>
      </c>
      <c r="P66" s="35">
        <v>21</v>
      </c>
      <c r="Q66" s="35">
        <v>37</v>
      </c>
      <c r="R66" s="35">
        <v>29</v>
      </c>
      <c r="S66" s="35">
        <v>6</v>
      </c>
      <c r="T66" s="37">
        <v>2</v>
      </c>
      <c r="U66" s="117">
        <f t="shared" ref="U66" si="143">(N66+O66+P66+Q66+R66) /K66</f>
        <v>0.5</v>
      </c>
      <c r="V66" s="97">
        <f t="shared" ref="V66" si="144">(N66+O66+P66+Q66+R66+S66+T66)/K66</f>
        <v>0.53669724770642202</v>
      </c>
      <c r="W66" s="37"/>
      <c r="X66" s="37"/>
      <c r="Y66" s="35">
        <v>1</v>
      </c>
      <c r="Z66" s="35">
        <v>0</v>
      </c>
      <c r="AA66" s="35">
        <v>1</v>
      </c>
      <c r="AB66" s="35">
        <v>5</v>
      </c>
      <c r="AC66" s="35">
        <v>11</v>
      </c>
      <c r="AD66" s="35">
        <v>6</v>
      </c>
      <c r="AE66" s="37">
        <v>2</v>
      </c>
      <c r="AF66" s="117">
        <f t="shared" ref="AF66" si="145">(Y66+Z66+AA66+AB66+AC66) /K66</f>
        <v>8.2568807339449546E-2</v>
      </c>
      <c r="AG66" s="97">
        <f t="shared" ref="AG66" si="146">(Y66+Z66+AA66+AB66+AC66+AD66+AE66)/K66</f>
        <v>0.11926605504587157</v>
      </c>
      <c r="AH66" s="37"/>
      <c r="AI66" s="37"/>
      <c r="AJ66" s="35">
        <v>0</v>
      </c>
      <c r="AK66" s="35">
        <v>0</v>
      </c>
      <c r="AL66" s="35">
        <v>5</v>
      </c>
      <c r="AM66" s="35">
        <v>4</v>
      </c>
      <c r="AN66" s="35">
        <v>5</v>
      </c>
      <c r="AO66" s="35">
        <v>2</v>
      </c>
      <c r="AP66" s="37">
        <v>1</v>
      </c>
      <c r="AQ66" s="117">
        <f t="shared" ref="AQ66" si="147">(AJ66+AK66+AL66+AM66+AN66) /K66</f>
        <v>6.4220183486238536E-2</v>
      </c>
      <c r="AR66" s="97">
        <f t="shared" ref="AR66" si="148">(AJ66+AK66+AL66+AM66+AN66+AO66+AP66)/K66</f>
        <v>7.7981651376146793E-2</v>
      </c>
    </row>
    <row r="67" spans="2:49" x14ac:dyDescent="0.25">
      <c r="B67" s="16"/>
      <c r="C67" s="5"/>
      <c r="D67" s="6"/>
      <c r="E67" s="6"/>
      <c r="F67" s="35" t="s">
        <v>4</v>
      </c>
      <c r="G67" s="35" t="s">
        <v>73</v>
      </c>
      <c r="H67" s="36">
        <v>3</v>
      </c>
      <c r="I67" s="96" t="s">
        <v>28</v>
      </c>
      <c r="J67" s="96" t="s">
        <v>28</v>
      </c>
      <c r="K67" s="39" t="s">
        <v>29</v>
      </c>
      <c r="L67" s="40"/>
      <c r="M67" s="40"/>
      <c r="N67" s="40"/>
      <c r="O67" s="40"/>
      <c r="P67" s="40"/>
      <c r="Q67" s="40"/>
      <c r="R67" s="40"/>
      <c r="S67" s="40"/>
      <c r="T67" s="40"/>
      <c r="U67" s="117"/>
      <c r="V67" s="97"/>
      <c r="W67" s="37"/>
      <c r="X67" s="37"/>
      <c r="Y67" s="37"/>
      <c r="Z67" s="37"/>
      <c r="AA67" s="37"/>
      <c r="AB67" s="37"/>
      <c r="AC67" s="37"/>
      <c r="AD67" s="37"/>
      <c r="AE67" s="37"/>
      <c r="AF67" s="117"/>
      <c r="AG67" s="97"/>
      <c r="AH67" s="37"/>
      <c r="AI67" s="37"/>
      <c r="AJ67" s="37"/>
      <c r="AK67" s="37"/>
      <c r="AL67" s="37"/>
      <c r="AM67" s="37"/>
      <c r="AN67" s="37"/>
      <c r="AO67" s="37"/>
      <c r="AP67" s="37"/>
      <c r="AQ67" s="117"/>
      <c r="AR67" s="97"/>
    </row>
    <row r="68" spans="2:49" x14ac:dyDescent="0.25">
      <c r="B68" s="16"/>
      <c r="C68" s="5"/>
      <c r="D68" s="6"/>
      <c r="E68" s="6"/>
      <c r="F68" s="35" t="s">
        <v>5</v>
      </c>
      <c r="G68" s="35" t="s">
        <v>73</v>
      </c>
      <c r="H68" s="36">
        <v>6</v>
      </c>
      <c r="I68" s="96" t="s">
        <v>28</v>
      </c>
      <c r="J68" s="96" t="s">
        <v>28</v>
      </c>
      <c r="K68" s="39" t="s">
        <v>29</v>
      </c>
      <c r="L68" s="40"/>
      <c r="M68" s="40"/>
      <c r="N68" s="40"/>
      <c r="O68" s="40"/>
      <c r="P68" s="40"/>
      <c r="Q68" s="40"/>
      <c r="R68" s="40"/>
      <c r="S68" s="40"/>
      <c r="T68" s="40"/>
      <c r="U68" s="117"/>
      <c r="V68" s="97"/>
      <c r="W68" s="37"/>
      <c r="X68" s="37"/>
      <c r="Y68" s="37"/>
      <c r="Z68" s="37"/>
      <c r="AA68" s="37"/>
      <c r="AB68" s="37"/>
      <c r="AC68" s="37"/>
      <c r="AD68" s="37"/>
      <c r="AE68" s="37"/>
      <c r="AF68" s="117"/>
      <c r="AG68" s="97"/>
      <c r="AH68" s="37"/>
      <c r="AI68" s="37"/>
      <c r="AJ68" s="37"/>
      <c r="AK68" s="37"/>
      <c r="AL68" s="37"/>
      <c r="AM68" s="37"/>
      <c r="AN68" s="37"/>
      <c r="AO68" s="37"/>
      <c r="AP68" s="37"/>
      <c r="AQ68" s="117"/>
      <c r="AR68" s="97"/>
    </row>
    <row r="69" spans="2:49" s="10" customFormat="1" ht="15.75" thickBot="1" x14ac:dyDescent="0.3">
      <c r="B69" s="15"/>
      <c r="C69" s="8"/>
      <c r="D69" s="9"/>
      <c r="E69" s="9"/>
      <c r="F69" s="44"/>
      <c r="G69" s="44"/>
      <c r="H69" s="42"/>
      <c r="I69" s="98"/>
      <c r="J69" s="98"/>
      <c r="K69" s="43"/>
      <c r="L69" s="44"/>
      <c r="M69" s="44"/>
      <c r="N69" s="44"/>
      <c r="O69" s="44"/>
      <c r="P69" s="44"/>
      <c r="Q69" s="44"/>
      <c r="R69" s="44"/>
      <c r="S69" s="44"/>
      <c r="T69" s="44"/>
      <c r="U69" s="118"/>
      <c r="V69" s="103"/>
      <c r="W69" s="44"/>
      <c r="X69" s="44"/>
      <c r="Y69" s="44"/>
      <c r="Z69" s="44"/>
      <c r="AA69" s="44"/>
      <c r="AB69" s="44"/>
      <c r="AC69" s="44"/>
      <c r="AD69" s="44"/>
      <c r="AE69" s="44"/>
      <c r="AF69" s="118"/>
      <c r="AG69" s="103"/>
      <c r="AH69" s="44"/>
      <c r="AI69" s="44"/>
      <c r="AJ69" s="44"/>
      <c r="AK69" s="44"/>
      <c r="AL69" s="44"/>
      <c r="AM69" s="44"/>
      <c r="AN69" s="44"/>
      <c r="AO69" s="44"/>
      <c r="AP69" s="44"/>
      <c r="AQ69" s="118"/>
      <c r="AR69" s="103"/>
      <c r="AS69" s="17"/>
      <c r="AT69" s="17"/>
      <c r="AU69" s="17"/>
      <c r="AV69" s="17"/>
      <c r="AW69" s="17"/>
    </row>
    <row r="70" spans="2:49" x14ac:dyDescent="0.25">
      <c r="B70" s="16"/>
      <c r="C70" s="5" t="s">
        <v>16</v>
      </c>
      <c r="D70" s="6"/>
      <c r="E70" s="6"/>
      <c r="F70" s="35" t="s">
        <v>1</v>
      </c>
      <c r="G70" s="35" t="s">
        <v>73</v>
      </c>
      <c r="H70" s="36">
        <v>1</v>
      </c>
      <c r="I70" s="97">
        <f t="shared" ref="I70" si="149">U70+AF70+AQ70</f>
        <v>0.77377892030848328</v>
      </c>
      <c r="J70" s="97">
        <f t="shared" ref="J70" si="150">V70+AG70+AR70</f>
        <v>0.79691516709511578</v>
      </c>
      <c r="K70" s="38">
        <v>389</v>
      </c>
      <c r="L70" s="37"/>
      <c r="M70" s="37"/>
      <c r="N70" s="37"/>
      <c r="O70" s="37"/>
      <c r="P70" s="37"/>
      <c r="Q70" s="37">
        <v>245</v>
      </c>
      <c r="R70" s="37">
        <v>51</v>
      </c>
      <c r="S70" s="37">
        <v>6</v>
      </c>
      <c r="T70" s="37">
        <v>1</v>
      </c>
      <c r="U70" s="117">
        <f t="shared" ref="U70" si="151">(Q70+R70)/K70</f>
        <v>0.76092544987146526</v>
      </c>
      <c r="V70" s="97">
        <f t="shared" ref="V70" si="152">(Q70+R70+S70+T70)/K70</f>
        <v>0.77892030848329052</v>
      </c>
      <c r="W70" s="37"/>
      <c r="X70" s="37"/>
      <c r="Y70" s="37"/>
      <c r="Z70" s="37"/>
      <c r="AA70" s="37"/>
      <c r="AB70" s="37">
        <v>0</v>
      </c>
      <c r="AC70" s="37">
        <v>0</v>
      </c>
      <c r="AD70" s="37">
        <v>1</v>
      </c>
      <c r="AE70" s="37">
        <v>0</v>
      </c>
      <c r="AF70" s="117">
        <f t="shared" ref="AF70" si="153">(AB70+AC70)/K70</f>
        <v>0</v>
      </c>
      <c r="AG70" s="97">
        <f t="shared" ref="AG70" si="154">(AB70+AC70+AD70+AE70)/K70</f>
        <v>2.5706940874035988E-3</v>
      </c>
      <c r="AH70" s="37"/>
      <c r="AI70" s="37"/>
      <c r="AJ70" s="37"/>
      <c r="AK70" s="37"/>
      <c r="AL70" s="37"/>
      <c r="AM70" s="37">
        <v>2</v>
      </c>
      <c r="AN70" s="37">
        <v>3</v>
      </c>
      <c r="AO70" s="37">
        <v>1</v>
      </c>
      <c r="AP70" s="37">
        <v>0</v>
      </c>
      <c r="AQ70" s="117">
        <f t="shared" ref="AQ70" si="155">(AM70+AN70)/K70</f>
        <v>1.2853470437017995E-2</v>
      </c>
      <c r="AR70" s="97">
        <f t="shared" ref="AR70" si="156">(AM70+AN70+AO70+AP70)/K70</f>
        <v>1.5424164524421594E-2</v>
      </c>
    </row>
    <row r="71" spans="2:49" x14ac:dyDescent="0.25">
      <c r="B71" s="16"/>
      <c r="C71" s="5"/>
      <c r="D71" s="6"/>
      <c r="E71" s="6"/>
      <c r="F71" s="35" t="s">
        <v>32</v>
      </c>
      <c r="G71" s="35" t="s">
        <v>73</v>
      </c>
      <c r="H71" s="36">
        <v>2</v>
      </c>
      <c r="I71" s="97">
        <f t="shared" ref="I71" si="157">U71+AF71+AQ71</f>
        <v>0.80285035629453683</v>
      </c>
      <c r="J71" s="97">
        <f t="shared" ref="J71" si="158">V71+AG71+AR71</f>
        <v>0.84085510688836107</v>
      </c>
      <c r="K71" s="38">
        <v>421</v>
      </c>
      <c r="L71" s="37"/>
      <c r="M71" s="37"/>
      <c r="N71" s="37"/>
      <c r="O71" s="37"/>
      <c r="P71" s="37">
        <v>13</v>
      </c>
      <c r="Q71" s="37">
        <v>275</v>
      </c>
      <c r="R71" s="37">
        <v>30</v>
      </c>
      <c r="S71" s="37">
        <v>5</v>
      </c>
      <c r="T71" s="37">
        <v>3</v>
      </c>
      <c r="U71" s="117">
        <f t="shared" ref="U71" si="159">(P71+Q71+R71)/K71</f>
        <v>0.75534441805225649</v>
      </c>
      <c r="V71" s="97">
        <f t="shared" ref="V71" si="160">(P71+Q71+R71+S71+T71)/K71</f>
        <v>0.77434679334916867</v>
      </c>
      <c r="W71" s="37"/>
      <c r="X71" s="37"/>
      <c r="Y71" s="37"/>
      <c r="Z71" s="37"/>
      <c r="AA71" s="37">
        <v>0</v>
      </c>
      <c r="AB71" s="37">
        <v>0</v>
      </c>
      <c r="AC71" s="37">
        <v>1</v>
      </c>
      <c r="AD71" s="37">
        <v>2</v>
      </c>
      <c r="AE71" s="37">
        <v>3</v>
      </c>
      <c r="AF71" s="117">
        <f t="shared" ref="AF71" si="161">(AA71+AB71+AC71)/K71</f>
        <v>2.3752969121140144E-3</v>
      </c>
      <c r="AG71" s="97">
        <f t="shared" ref="AG71" si="162">(AA71+AB71+AC71+AD71+AE71)/K71</f>
        <v>1.4251781472684086E-2</v>
      </c>
      <c r="AH71" s="37"/>
      <c r="AI71" s="37"/>
      <c r="AJ71" s="37"/>
      <c r="AK71" s="37"/>
      <c r="AL71" s="37">
        <v>13</v>
      </c>
      <c r="AM71" s="37">
        <v>5</v>
      </c>
      <c r="AN71" s="37">
        <v>1</v>
      </c>
      <c r="AO71" s="37">
        <v>1</v>
      </c>
      <c r="AP71" s="37">
        <v>2</v>
      </c>
      <c r="AQ71" s="117">
        <f t="shared" ref="AQ71" si="163">(AL71+AM71+AN71)/K71</f>
        <v>4.5130641330166268E-2</v>
      </c>
      <c r="AR71" s="97">
        <f t="shared" ref="AR71" si="164">(AL71+AM71+AN71+AO71+AP71)/K71</f>
        <v>5.2256532066508314E-2</v>
      </c>
    </row>
    <row r="72" spans="2:49" x14ac:dyDescent="0.25">
      <c r="B72" s="16"/>
      <c r="C72" s="5"/>
      <c r="D72" s="6"/>
      <c r="E72" s="6"/>
      <c r="F72" s="35" t="s">
        <v>2</v>
      </c>
      <c r="G72" s="35" t="s">
        <v>73</v>
      </c>
      <c r="H72" s="36">
        <v>4</v>
      </c>
      <c r="I72" s="97">
        <f t="shared" ref="I72" si="165">U72+AF72+AQ72</f>
        <v>0.96666666666666667</v>
      </c>
      <c r="J72" s="97">
        <f>V72+AG72+AR72</f>
        <v>0.96666666666666667</v>
      </c>
      <c r="K72" s="38">
        <v>30</v>
      </c>
      <c r="L72" s="37"/>
      <c r="M72" s="37"/>
      <c r="N72" s="35">
        <v>0</v>
      </c>
      <c r="O72" s="35">
        <v>20</v>
      </c>
      <c r="P72" s="35">
        <v>0</v>
      </c>
      <c r="Q72" s="35">
        <v>9</v>
      </c>
      <c r="R72" s="35">
        <v>0</v>
      </c>
      <c r="S72" s="35">
        <v>0</v>
      </c>
      <c r="T72" s="37">
        <v>0</v>
      </c>
      <c r="U72" s="117">
        <f t="shared" ref="U72" si="166">(N72+O72+P72+Q72+R72) /K72</f>
        <v>0.96666666666666667</v>
      </c>
      <c r="V72" s="97">
        <f t="shared" ref="V72" si="167">(N72+O72+P72+Q72+R72+S72+T72)/K72</f>
        <v>0.96666666666666667</v>
      </c>
      <c r="W72" s="37"/>
      <c r="X72" s="37"/>
      <c r="Y72" s="35">
        <v>0</v>
      </c>
      <c r="Z72" s="35">
        <v>0</v>
      </c>
      <c r="AA72" s="35">
        <v>0</v>
      </c>
      <c r="AB72" s="35">
        <v>0</v>
      </c>
      <c r="AC72" s="35">
        <v>0</v>
      </c>
      <c r="AD72" s="35">
        <v>0</v>
      </c>
      <c r="AE72" s="37">
        <v>0</v>
      </c>
      <c r="AF72" s="117">
        <f t="shared" ref="AF72" si="168">(Y72+Z72+AA72+AB72+AC72) /K72</f>
        <v>0</v>
      </c>
      <c r="AG72" s="97">
        <f t="shared" ref="AG72" si="169">(Y72+Z72+AA72+AB72+AC72+AD72+AE72)/K72</f>
        <v>0</v>
      </c>
      <c r="AH72" s="37"/>
      <c r="AI72" s="37"/>
      <c r="AJ72" s="35">
        <v>0</v>
      </c>
      <c r="AK72" s="35">
        <v>0</v>
      </c>
      <c r="AL72" s="35">
        <v>0</v>
      </c>
      <c r="AM72" s="35">
        <v>0</v>
      </c>
      <c r="AN72" s="35">
        <v>0</v>
      </c>
      <c r="AO72" s="35">
        <v>0</v>
      </c>
      <c r="AP72" s="37">
        <v>0</v>
      </c>
      <c r="AQ72" s="117">
        <f t="shared" ref="AQ72" si="170">(AJ72+AK72+AL72+AM72+AN72) /K72</f>
        <v>0</v>
      </c>
      <c r="AR72" s="97">
        <f t="shared" ref="AR72" si="171">(AJ72+AK72+AL72+AM72+AN72+AO72+AP72)/K72</f>
        <v>0</v>
      </c>
    </row>
    <row r="73" spans="2:49" x14ac:dyDescent="0.25">
      <c r="B73" s="16"/>
      <c r="C73" s="5"/>
      <c r="D73" s="6"/>
      <c r="E73" s="6"/>
      <c r="F73" s="35" t="s">
        <v>4</v>
      </c>
      <c r="G73" s="35" t="s">
        <v>73</v>
      </c>
      <c r="H73" s="36">
        <v>3</v>
      </c>
      <c r="I73" s="96" t="s">
        <v>28</v>
      </c>
      <c r="J73" s="96" t="s">
        <v>28</v>
      </c>
      <c r="K73" s="39" t="s">
        <v>29</v>
      </c>
      <c r="L73" s="40"/>
      <c r="M73" s="40"/>
      <c r="N73" s="40"/>
      <c r="O73" s="40"/>
      <c r="P73" s="40"/>
      <c r="Q73" s="40"/>
      <c r="R73" s="40"/>
      <c r="S73" s="40"/>
      <c r="T73" s="40"/>
      <c r="U73" s="117"/>
      <c r="V73" s="97"/>
      <c r="W73" s="37"/>
      <c r="X73" s="37"/>
      <c r="Y73" s="37"/>
      <c r="Z73" s="37"/>
      <c r="AA73" s="37"/>
      <c r="AB73" s="37"/>
      <c r="AC73" s="37"/>
      <c r="AD73" s="37"/>
      <c r="AE73" s="37"/>
      <c r="AF73" s="117"/>
      <c r="AG73" s="97"/>
      <c r="AH73" s="37"/>
      <c r="AI73" s="37"/>
      <c r="AJ73" s="37"/>
      <c r="AK73" s="37"/>
      <c r="AL73" s="37"/>
      <c r="AM73" s="37"/>
      <c r="AN73" s="37"/>
      <c r="AO73" s="37"/>
      <c r="AP73" s="37"/>
      <c r="AQ73" s="117"/>
      <c r="AR73" s="97"/>
    </row>
    <row r="74" spans="2:49" x14ac:dyDescent="0.25">
      <c r="B74" s="16"/>
      <c r="C74" s="5"/>
      <c r="D74" s="6"/>
      <c r="E74" s="6"/>
      <c r="F74" s="35" t="s">
        <v>5</v>
      </c>
      <c r="G74" s="35" t="s">
        <v>73</v>
      </c>
      <c r="H74" s="36">
        <v>6</v>
      </c>
      <c r="I74" s="96" t="s">
        <v>28</v>
      </c>
      <c r="J74" s="96" t="s">
        <v>28</v>
      </c>
      <c r="K74" s="39" t="s">
        <v>29</v>
      </c>
      <c r="L74" s="40"/>
      <c r="M74" s="40"/>
      <c r="N74" s="40"/>
      <c r="O74" s="40"/>
      <c r="P74" s="40"/>
      <c r="Q74" s="40"/>
      <c r="R74" s="40"/>
      <c r="S74" s="40"/>
      <c r="T74" s="40"/>
      <c r="U74" s="117"/>
      <c r="V74" s="97"/>
      <c r="W74" s="37"/>
      <c r="X74" s="37"/>
      <c r="Y74" s="37"/>
      <c r="Z74" s="37"/>
      <c r="AA74" s="37"/>
      <c r="AB74" s="37"/>
      <c r="AC74" s="37"/>
      <c r="AD74" s="37"/>
      <c r="AE74" s="37"/>
      <c r="AF74" s="117"/>
      <c r="AG74" s="97"/>
      <c r="AH74" s="37"/>
      <c r="AI74" s="37"/>
      <c r="AJ74" s="37"/>
      <c r="AK74" s="37"/>
      <c r="AL74" s="37"/>
      <c r="AM74" s="37"/>
      <c r="AN74" s="37"/>
      <c r="AO74" s="37"/>
      <c r="AP74" s="37"/>
      <c r="AQ74" s="117"/>
      <c r="AR74" s="97"/>
    </row>
    <row r="75" spans="2:49" s="28" customFormat="1" ht="15.75" thickBot="1" x14ac:dyDescent="0.3">
      <c r="B75" s="27"/>
      <c r="C75" s="8"/>
      <c r="D75" s="8"/>
      <c r="E75" s="8"/>
      <c r="F75" s="44"/>
      <c r="G75" s="44"/>
      <c r="H75" s="42"/>
      <c r="I75" s="98"/>
      <c r="J75" s="98"/>
      <c r="K75" s="43"/>
      <c r="L75" s="44"/>
      <c r="M75" s="44"/>
      <c r="N75" s="44"/>
      <c r="O75" s="44"/>
      <c r="P75" s="44"/>
      <c r="Q75" s="44"/>
      <c r="R75" s="44"/>
      <c r="S75" s="44"/>
      <c r="T75" s="44"/>
      <c r="U75" s="118"/>
      <c r="V75" s="103"/>
      <c r="W75" s="44"/>
      <c r="X75" s="44"/>
      <c r="Y75" s="44"/>
      <c r="Z75" s="44"/>
      <c r="AA75" s="44"/>
      <c r="AB75" s="44"/>
      <c r="AC75" s="44"/>
      <c r="AD75" s="44"/>
      <c r="AE75" s="44"/>
      <c r="AF75" s="118"/>
      <c r="AG75" s="103"/>
      <c r="AH75" s="44"/>
      <c r="AI75" s="44"/>
      <c r="AJ75" s="44"/>
      <c r="AK75" s="44"/>
      <c r="AL75" s="44"/>
      <c r="AM75" s="44"/>
      <c r="AN75" s="44"/>
      <c r="AO75" s="44"/>
      <c r="AP75" s="44"/>
      <c r="AQ75" s="118"/>
      <c r="AR75" s="103"/>
      <c r="AS75" s="26"/>
      <c r="AT75" s="26"/>
      <c r="AU75" s="26"/>
      <c r="AV75" s="26"/>
      <c r="AW75" s="26"/>
    </row>
    <row r="76" spans="2:49" x14ac:dyDescent="0.25">
      <c r="B76" s="16"/>
      <c r="C76" s="5" t="s">
        <v>17</v>
      </c>
      <c r="D76" s="6"/>
      <c r="E76" s="6"/>
      <c r="F76" s="35" t="s">
        <v>1</v>
      </c>
      <c r="G76" s="35" t="s">
        <v>73</v>
      </c>
      <c r="H76" s="36">
        <v>1</v>
      </c>
      <c r="I76" s="97">
        <f t="shared" ref="I76" si="172">U76+AF76+AQ76</f>
        <v>0.59113300492610832</v>
      </c>
      <c r="J76" s="97">
        <f t="shared" ref="J76" si="173">V76+AG76+AR76</f>
        <v>0.65517241379310343</v>
      </c>
      <c r="K76" s="38">
        <v>406</v>
      </c>
      <c r="L76" s="37"/>
      <c r="M76" s="37"/>
      <c r="N76" s="37"/>
      <c r="O76" s="37"/>
      <c r="P76" s="37"/>
      <c r="Q76" s="37">
        <v>199</v>
      </c>
      <c r="R76" s="37">
        <v>37</v>
      </c>
      <c r="S76" s="37">
        <v>14</v>
      </c>
      <c r="T76" s="37">
        <v>1</v>
      </c>
      <c r="U76" s="117">
        <f t="shared" ref="U76" si="174">(Q76+R76)/K76</f>
        <v>0.58128078817733986</v>
      </c>
      <c r="V76" s="97">
        <f t="shared" ref="V76" si="175">(Q76+R76+S76+T76)/K76</f>
        <v>0.61822660098522164</v>
      </c>
      <c r="W76" s="37"/>
      <c r="X76" s="37"/>
      <c r="Y76" s="37"/>
      <c r="Z76" s="37"/>
      <c r="AA76" s="37"/>
      <c r="AB76" s="37">
        <v>2</v>
      </c>
      <c r="AC76" s="37">
        <v>0</v>
      </c>
      <c r="AD76" s="37">
        <v>2</v>
      </c>
      <c r="AE76" s="37">
        <v>1</v>
      </c>
      <c r="AF76" s="117">
        <f t="shared" ref="AF76" si="176">(AB76+AC76)/K76</f>
        <v>4.9261083743842365E-3</v>
      </c>
      <c r="AG76" s="97">
        <f t="shared" ref="AG76" si="177">(AB76+AC76+AD76+AE76)/K76</f>
        <v>1.2315270935960592E-2</v>
      </c>
      <c r="AH76" s="37"/>
      <c r="AI76" s="37"/>
      <c r="AJ76" s="37"/>
      <c r="AK76" s="37"/>
      <c r="AL76" s="37"/>
      <c r="AM76" s="37">
        <v>0</v>
      </c>
      <c r="AN76" s="37">
        <v>2</v>
      </c>
      <c r="AO76" s="37">
        <v>4</v>
      </c>
      <c r="AP76" s="37">
        <v>4</v>
      </c>
      <c r="AQ76" s="117">
        <f t="shared" ref="AQ76" si="178">(AM76+AN76)/K76</f>
        <v>4.9261083743842365E-3</v>
      </c>
      <c r="AR76" s="97">
        <f t="shared" ref="AR76" si="179">(AM76+AN76+AO76+AP76)/K76</f>
        <v>2.4630541871921183E-2</v>
      </c>
    </row>
    <row r="77" spans="2:49" x14ac:dyDescent="0.25">
      <c r="B77" s="16"/>
      <c r="C77" s="5"/>
      <c r="D77" s="6"/>
      <c r="E77" s="6"/>
      <c r="F77" s="35" t="s">
        <v>32</v>
      </c>
      <c r="G77" s="35" t="s">
        <v>73</v>
      </c>
      <c r="H77" s="36">
        <v>2</v>
      </c>
      <c r="I77" s="97">
        <f t="shared" ref="I77" si="180">U77+AF77+AQ77</f>
        <v>0.51706608569353674</v>
      </c>
      <c r="J77" s="97">
        <f t="shared" ref="J77" si="181">V77+AG77+AR77</f>
        <v>0.62672476397966603</v>
      </c>
      <c r="K77" s="39">
        <v>1377</v>
      </c>
      <c r="L77" s="37"/>
      <c r="M77" s="37"/>
      <c r="N77" s="37"/>
      <c r="O77" s="37"/>
      <c r="P77" s="37">
        <v>26</v>
      </c>
      <c r="Q77" s="37">
        <v>480</v>
      </c>
      <c r="R77" s="37">
        <v>168</v>
      </c>
      <c r="S77" s="37">
        <v>54</v>
      </c>
      <c r="T77" s="37">
        <v>27</v>
      </c>
      <c r="U77" s="117">
        <f t="shared" ref="U77" si="182">(P77+Q77+R77)/K77</f>
        <v>0.48946986201888165</v>
      </c>
      <c r="V77" s="97">
        <f t="shared" ref="V77" si="183">(P77+Q77+R77+S77+T77)/K77</f>
        <v>0.54829339143064637</v>
      </c>
      <c r="W77" s="37"/>
      <c r="X77" s="37"/>
      <c r="Y77" s="37"/>
      <c r="Z77" s="37"/>
      <c r="AA77" s="37">
        <v>0</v>
      </c>
      <c r="AB77" s="37">
        <v>1</v>
      </c>
      <c r="AC77" s="37">
        <v>3</v>
      </c>
      <c r="AD77" s="37">
        <v>2</v>
      </c>
      <c r="AE77" s="37">
        <v>7</v>
      </c>
      <c r="AF77" s="117">
        <f t="shared" ref="AF77" si="184">(AA77+AB77+AC77)/K77</f>
        <v>2.9048656499636892E-3</v>
      </c>
      <c r="AG77" s="97">
        <f t="shared" ref="AG77" si="185">(AA77+AB77+AC77+AD77+AE77)/K77</f>
        <v>9.44081336238199E-3</v>
      </c>
      <c r="AH77" s="37"/>
      <c r="AI77" s="37"/>
      <c r="AJ77" s="37"/>
      <c r="AK77" s="37"/>
      <c r="AL77" s="37">
        <v>0</v>
      </c>
      <c r="AM77" s="37">
        <v>19</v>
      </c>
      <c r="AN77" s="37">
        <v>15</v>
      </c>
      <c r="AO77" s="37">
        <v>24</v>
      </c>
      <c r="AP77" s="37">
        <v>37</v>
      </c>
      <c r="AQ77" s="117">
        <f t="shared" ref="AQ77" si="186">(AL77+AM77+AN77)/K77</f>
        <v>2.4691358024691357E-2</v>
      </c>
      <c r="AR77" s="97">
        <f t="shared" ref="AR77" si="187">(AL77+AM77+AN77+AO77+AP77)/K77</f>
        <v>6.8990559186637615E-2</v>
      </c>
    </row>
    <row r="78" spans="2:49" x14ac:dyDescent="0.25">
      <c r="B78" s="16"/>
      <c r="C78" s="5"/>
      <c r="D78" s="6"/>
      <c r="E78" s="6"/>
      <c r="F78" s="35" t="s">
        <v>2</v>
      </c>
      <c r="G78" s="35" t="s">
        <v>73</v>
      </c>
      <c r="H78" s="36">
        <v>4</v>
      </c>
      <c r="I78" s="97">
        <f t="shared" ref="I78" si="188">U78+AF78+AQ78</f>
        <v>0.65306122448979587</v>
      </c>
      <c r="J78" s="97">
        <f>V78+AG78+AR78</f>
        <v>0.65306122448979587</v>
      </c>
      <c r="K78" s="38">
        <v>49</v>
      </c>
      <c r="L78" s="37"/>
      <c r="M78" s="37"/>
      <c r="N78" s="35">
        <v>0</v>
      </c>
      <c r="O78" s="35">
        <v>24</v>
      </c>
      <c r="P78" s="35">
        <v>8</v>
      </c>
      <c r="Q78" s="35">
        <v>0</v>
      </c>
      <c r="R78" s="35">
        <v>0</v>
      </c>
      <c r="S78" s="35">
        <v>0</v>
      </c>
      <c r="T78" s="37">
        <v>0</v>
      </c>
      <c r="U78" s="117">
        <f t="shared" ref="U78" si="189">(N78+O78+P78+Q78+R78) /K78</f>
        <v>0.65306122448979587</v>
      </c>
      <c r="V78" s="97">
        <f t="shared" ref="V78" si="190">(N78+O78+P78+Q78+R78+S78+T78)/K78</f>
        <v>0.65306122448979587</v>
      </c>
      <c r="W78" s="37"/>
      <c r="X78" s="37"/>
      <c r="Y78" s="35">
        <v>0</v>
      </c>
      <c r="Z78" s="35">
        <v>0</v>
      </c>
      <c r="AA78" s="35">
        <v>0</v>
      </c>
      <c r="AB78" s="35">
        <v>0</v>
      </c>
      <c r="AC78" s="35">
        <v>0</v>
      </c>
      <c r="AD78" s="35">
        <v>0</v>
      </c>
      <c r="AE78" s="37">
        <v>0</v>
      </c>
      <c r="AF78" s="117">
        <f t="shared" ref="AF78" si="191">(Y78+Z78+AA78+AB78+AC78) /K78</f>
        <v>0</v>
      </c>
      <c r="AG78" s="97">
        <f t="shared" ref="AG78" si="192">(Y78+Z78+AA78+AB78+AC78+AD78+AE78)/K78</f>
        <v>0</v>
      </c>
      <c r="AH78" s="37"/>
      <c r="AI78" s="37"/>
      <c r="AJ78" s="35">
        <v>0</v>
      </c>
      <c r="AK78" s="35">
        <v>0</v>
      </c>
      <c r="AL78" s="35">
        <v>0</v>
      </c>
      <c r="AM78" s="35">
        <v>0</v>
      </c>
      <c r="AN78" s="35">
        <v>0</v>
      </c>
      <c r="AO78" s="35">
        <v>0</v>
      </c>
      <c r="AP78" s="37">
        <v>0</v>
      </c>
      <c r="AQ78" s="117">
        <f t="shared" ref="AQ78" si="193">(AJ78+AK78+AL78+AM78+AN78) /K78</f>
        <v>0</v>
      </c>
      <c r="AR78" s="97">
        <f t="shared" ref="AR78" si="194">(AJ78+AK78+AL78+AM78+AN78+AO78+AP78)/K78</f>
        <v>0</v>
      </c>
    </row>
    <row r="79" spans="2:49" x14ac:dyDescent="0.25">
      <c r="B79" s="16"/>
      <c r="C79" s="5"/>
      <c r="D79" s="6"/>
      <c r="E79" s="6"/>
      <c r="F79" s="35" t="s">
        <v>4</v>
      </c>
      <c r="G79" s="35" t="s">
        <v>73</v>
      </c>
      <c r="H79" s="36">
        <v>3</v>
      </c>
      <c r="I79" s="96" t="s">
        <v>28</v>
      </c>
      <c r="J79" s="96" t="s">
        <v>28</v>
      </c>
      <c r="K79" s="39" t="s">
        <v>29</v>
      </c>
      <c r="L79" s="40"/>
      <c r="M79" s="40"/>
      <c r="N79" s="40"/>
      <c r="O79" s="40"/>
      <c r="P79" s="40"/>
      <c r="Q79" s="40"/>
      <c r="R79" s="40"/>
      <c r="S79" s="40"/>
      <c r="T79" s="40"/>
      <c r="U79" s="117"/>
      <c r="V79" s="97"/>
      <c r="W79" s="37"/>
      <c r="X79" s="37"/>
      <c r="Y79" s="37"/>
      <c r="Z79" s="37"/>
      <c r="AA79" s="37"/>
      <c r="AB79" s="37"/>
      <c r="AC79" s="37"/>
      <c r="AD79" s="37"/>
      <c r="AE79" s="37"/>
      <c r="AF79" s="117"/>
      <c r="AG79" s="97"/>
      <c r="AH79" s="37"/>
      <c r="AI79" s="37"/>
      <c r="AJ79" s="37"/>
      <c r="AK79" s="37"/>
      <c r="AL79" s="37"/>
      <c r="AM79" s="37"/>
      <c r="AN79" s="37"/>
      <c r="AO79" s="37"/>
      <c r="AP79" s="37"/>
      <c r="AQ79" s="117"/>
      <c r="AR79" s="97"/>
    </row>
    <row r="80" spans="2:49" x14ac:dyDescent="0.25">
      <c r="B80" s="16"/>
      <c r="C80" s="5"/>
      <c r="D80" s="6"/>
      <c r="E80" s="6"/>
      <c r="F80" s="35" t="s">
        <v>5</v>
      </c>
      <c r="G80" s="35" t="s">
        <v>73</v>
      </c>
      <c r="H80" s="36">
        <v>6</v>
      </c>
      <c r="I80" s="96" t="s">
        <v>28</v>
      </c>
      <c r="J80" s="96" t="s">
        <v>28</v>
      </c>
      <c r="K80" s="39" t="s">
        <v>29</v>
      </c>
      <c r="L80" s="40"/>
      <c r="M80" s="40"/>
      <c r="N80" s="40"/>
      <c r="O80" s="40"/>
      <c r="P80" s="40"/>
      <c r="Q80" s="40"/>
      <c r="R80" s="40"/>
      <c r="S80" s="40"/>
      <c r="T80" s="40"/>
      <c r="U80" s="117"/>
      <c r="V80" s="97"/>
      <c r="W80" s="37"/>
      <c r="X80" s="37"/>
      <c r="Y80" s="37"/>
      <c r="Z80" s="37"/>
      <c r="AA80" s="37"/>
      <c r="AB80" s="37"/>
      <c r="AC80" s="37"/>
      <c r="AD80" s="37"/>
      <c r="AE80" s="37"/>
      <c r="AF80" s="117"/>
      <c r="AG80" s="97"/>
      <c r="AH80" s="37"/>
      <c r="AI80" s="37"/>
      <c r="AJ80" s="37"/>
      <c r="AK80" s="37"/>
      <c r="AL80" s="37"/>
      <c r="AM80" s="37"/>
      <c r="AN80" s="37"/>
      <c r="AO80" s="37"/>
      <c r="AP80" s="37"/>
      <c r="AQ80" s="117"/>
      <c r="AR80" s="97"/>
    </row>
    <row r="81" spans="2:49" s="28" customFormat="1" ht="15.75" thickBot="1" x14ac:dyDescent="0.3">
      <c r="B81" s="27"/>
      <c r="C81" s="8"/>
      <c r="D81" s="8"/>
      <c r="E81" s="8"/>
      <c r="F81" s="44"/>
      <c r="G81" s="44"/>
      <c r="H81" s="42"/>
      <c r="I81" s="98"/>
      <c r="J81" s="98"/>
      <c r="K81" s="43"/>
      <c r="L81" s="44"/>
      <c r="M81" s="44"/>
      <c r="N81" s="44"/>
      <c r="O81" s="44"/>
      <c r="P81" s="44"/>
      <c r="Q81" s="44"/>
      <c r="R81" s="44"/>
      <c r="S81" s="44"/>
      <c r="T81" s="44"/>
      <c r="U81" s="118"/>
      <c r="V81" s="103"/>
      <c r="W81" s="44"/>
      <c r="X81" s="44"/>
      <c r="Y81" s="44"/>
      <c r="Z81" s="44"/>
      <c r="AA81" s="44"/>
      <c r="AB81" s="44"/>
      <c r="AC81" s="44"/>
      <c r="AD81" s="44"/>
      <c r="AE81" s="44"/>
      <c r="AF81" s="118"/>
      <c r="AG81" s="103"/>
      <c r="AH81" s="44"/>
      <c r="AI81" s="44"/>
      <c r="AJ81" s="44"/>
      <c r="AK81" s="44"/>
      <c r="AL81" s="44"/>
      <c r="AM81" s="44"/>
      <c r="AN81" s="44"/>
      <c r="AO81" s="44"/>
      <c r="AP81" s="44"/>
      <c r="AQ81" s="118"/>
      <c r="AR81" s="103"/>
      <c r="AS81" s="26"/>
      <c r="AT81" s="26"/>
      <c r="AU81" s="26"/>
      <c r="AV81" s="26"/>
      <c r="AW81" s="26"/>
    </row>
    <row r="82" spans="2:49" x14ac:dyDescent="0.25">
      <c r="B82" s="16"/>
      <c r="C82" s="5" t="s">
        <v>18</v>
      </c>
      <c r="D82" s="6"/>
      <c r="E82" s="6"/>
      <c r="F82" s="35" t="s">
        <v>1</v>
      </c>
      <c r="G82" s="35" t="s">
        <v>73</v>
      </c>
      <c r="H82" s="36">
        <v>1</v>
      </c>
      <c r="I82" s="97">
        <f t="shared" ref="I82" si="195">U82+AF82+AQ82</f>
        <v>0.65322580645161288</v>
      </c>
      <c r="J82" s="97">
        <f t="shared" ref="J82" si="196">V82+AG82+AR82</f>
        <v>0.71774193548387089</v>
      </c>
      <c r="K82" s="38">
        <v>124</v>
      </c>
      <c r="L82" s="37"/>
      <c r="M82" s="37"/>
      <c r="N82" s="37"/>
      <c r="O82" s="37"/>
      <c r="P82" s="37"/>
      <c r="Q82" s="37">
        <v>68</v>
      </c>
      <c r="R82" s="37">
        <v>10</v>
      </c>
      <c r="S82" s="37">
        <v>4</v>
      </c>
      <c r="T82" s="37">
        <v>1</v>
      </c>
      <c r="U82" s="117">
        <f t="shared" ref="U82" si="197">(Q82+R82)/K82</f>
        <v>0.62903225806451613</v>
      </c>
      <c r="V82" s="97">
        <f t="shared" ref="V82" si="198">(Q82+R82+S82+T82)/K82</f>
        <v>0.66935483870967738</v>
      </c>
      <c r="W82" s="37"/>
      <c r="X82" s="37"/>
      <c r="Y82" s="37"/>
      <c r="Z82" s="37"/>
      <c r="AA82" s="37"/>
      <c r="AB82" s="37">
        <v>0</v>
      </c>
      <c r="AC82" s="37">
        <v>0</v>
      </c>
      <c r="AD82" s="37">
        <v>1</v>
      </c>
      <c r="AE82" s="37">
        <v>1</v>
      </c>
      <c r="AF82" s="117">
        <f t="shared" ref="AF82" si="199">(AB82+AC82)/K82</f>
        <v>0</v>
      </c>
      <c r="AG82" s="97">
        <f t="shared" ref="AG82" si="200">(AB82+AC82+AD82+AE82)/K82</f>
        <v>1.6129032258064516E-2</v>
      </c>
      <c r="AH82" s="37"/>
      <c r="AI82" s="37"/>
      <c r="AJ82" s="37"/>
      <c r="AK82" s="37"/>
      <c r="AL82" s="37"/>
      <c r="AM82" s="37">
        <v>1</v>
      </c>
      <c r="AN82" s="37">
        <v>2</v>
      </c>
      <c r="AO82" s="37">
        <v>1</v>
      </c>
      <c r="AP82" s="37">
        <v>0</v>
      </c>
      <c r="AQ82" s="117">
        <f t="shared" ref="AQ82" si="201">(AM82+AN82)/K82</f>
        <v>2.4193548387096774E-2</v>
      </c>
      <c r="AR82" s="97">
        <f t="shared" ref="AR82" si="202">(AM82+AN82+AO82+AP82)/K82</f>
        <v>3.2258064516129031E-2</v>
      </c>
    </row>
    <row r="83" spans="2:49" x14ac:dyDescent="0.25">
      <c r="B83" s="16"/>
      <c r="C83" s="5"/>
      <c r="D83" s="6"/>
      <c r="E83" s="6"/>
      <c r="F83" s="35" t="s">
        <v>32</v>
      </c>
      <c r="G83" s="35" t="s">
        <v>73</v>
      </c>
      <c r="H83" s="36">
        <v>2</v>
      </c>
      <c r="I83" s="97">
        <f t="shared" ref="I83" si="203">U83+AF83+AQ83</f>
        <v>0.6537467700258397</v>
      </c>
      <c r="J83" s="97">
        <f t="shared" ref="J83" si="204">V83+AG83+AR83</f>
        <v>0.71834625322997414</v>
      </c>
      <c r="K83" s="38">
        <v>387</v>
      </c>
      <c r="L83" s="37"/>
      <c r="M83" s="37"/>
      <c r="N83" s="37"/>
      <c r="O83" s="37"/>
      <c r="P83" s="37">
        <v>9</v>
      </c>
      <c r="Q83" s="37">
        <v>157</v>
      </c>
      <c r="R83" s="37">
        <v>65</v>
      </c>
      <c r="S83" s="37">
        <v>13</v>
      </c>
      <c r="T83" s="37">
        <v>3</v>
      </c>
      <c r="U83" s="117">
        <f t="shared" ref="U83" si="205">(P83+Q83+R83)/K83</f>
        <v>0.5968992248062015</v>
      </c>
      <c r="V83" s="97">
        <f t="shared" ref="V83" si="206">(P83+Q83+R83+S83+T83)/K83</f>
        <v>0.63824289405684753</v>
      </c>
      <c r="W83" s="37"/>
      <c r="X83" s="37"/>
      <c r="Y83" s="37"/>
      <c r="Z83" s="37"/>
      <c r="AA83" s="37">
        <v>0</v>
      </c>
      <c r="AB83" s="37">
        <v>5</v>
      </c>
      <c r="AC83" s="37">
        <v>5</v>
      </c>
      <c r="AD83" s="37">
        <v>0</v>
      </c>
      <c r="AE83" s="37">
        <v>2</v>
      </c>
      <c r="AF83" s="117">
        <f t="shared" ref="AF83" si="207">(AA83+AB83+AC83)/K83</f>
        <v>2.5839793281653745E-2</v>
      </c>
      <c r="AG83" s="97">
        <f t="shared" ref="AG83" si="208">(AA83+AB83+AC83+AD83+AE83)/K83</f>
        <v>3.1007751937984496E-2</v>
      </c>
      <c r="AH83" s="37"/>
      <c r="AI83" s="37"/>
      <c r="AJ83" s="37"/>
      <c r="AK83" s="37"/>
      <c r="AL83" s="37">
        <v>6</v>
      </c>
      <c r="AM83" s="37">
        <v>5</v>
      </c>
      <c r="AN83" s="37">
        <v>1</v>
      </c>
      <c r="AO83" s="37">
        <v>1</v>
      </c>
      <c r="AP83" s="37">
        <v>6</v>
      </c>
      <c r="AQ83" s="117">
        <f t="shared" ref="AQ83" si="209">(AL83+AM83+AN83)/K83</f>
        <v>3.1007751937984496E-2</v>
      </c>
      <c r="AR83" s="97">
        <f t="shared" ref="AR83" si="210">(AL83+AM83+AN83+AO83+AP83)/K83</f>
        <v>4.909560723514212E-2</v>
      </c>
    </row>
    <row r="84" spans="2:49" x14ac:dyDescent="0.25">
      <c r="B84" s="16"/>
      <c r="C84" s="5"/>
      <c r="D84" s="6"/>
      <c r="E84" s="6"/>
      <c r="F84" s="35" t="s">
        <v>2</v>
      </c>
      <c r="G84" s="35" t="s">
        <v>73</v>
      </c>
      <c r="H84" s="36">
        <v>4</v>
      </c>
      <c r="I84" s="97">
        <f t="shared" ref="I84" si="211">U84+AF84+AQ84</f>
        <v>0.37704918032786883</v>
      </c>
      <c r="J84" s="97">
        <f>V84+AG84+AR84</f>
        <v>0.4344262295081967</v>
      </c>
      <c r="K84" s="38">
        <v>122</v>
      </c>
      <c r="L84" s="37"/>
      <c r="M84" s="37"/>
      <c r="N84" s="35">
        <v>0</v>
      </c>
      <c r="O84" s="35">
        <v>0</v>
      </c>
      <c r="P84" s="35">
        <v>2</v>
      </c>
      <c r="Q84" s="35">
        <v>16</v>
      </c>
      <c r="R84" s="35">
        <v>4</v>
      </c>
      <c r="S84" s="35">
        <v>4</v>
      </c>
      <c r="T84" s="37">
        <v>1</v>
      </c>
      <c r="U84" s="117">
        <f t="shared" ref="U84" si="212">(N84+O84+P84+Q84+R84) /K84</f>
        <v>0.18032786885245902</v>
      </c>
      <c r="V84" s="97">
        <f t="shared" ref="V84" si="213">(N84+O84+P84+Q84+R84+S84+T84)/K84</f>
        <v>0.22131147540983606</v>
      </c>
      <c r="W84" s="37"/>
      <c r="X84" s="37"/>
      <c r="Y84" s="35">
        <v>0</v>
      </c>
      <c r="Z84" s="35">
        <v>0</v>
      </c>
      <c r="AA84" s="35">
        <v>0</v>
      </c>
      <c r="AB84" s="35">
        <v>0</v>
      </c>
      <c r="AC84" s="35">
        <v>0</v>
      </c>
      <c r="AD84" s="35">
        <v>0</v>
      </c>
      <c r="AE84" s="37">
        <v>0</v>
      </c>
      <c r="AF84" s="117">
        <f t="shared" ref="AF84" si="214">(Y84+Z84+AA84+AB84+AC84) /K84</f>
        <v>0</v>
      </c>
      <c r="AG84" s="97">
        <f t="shared" ref="AG84" si="215">(Y84+Z84+AA84+AB84+AC84+AD84+AE84)/K84</f>
        <v>0</v>
      </c>
      <c r="AH84" s="37"/>
      <c r="AI84" s="37"/>
      <c r="AJ84" s="35">
        <v>0</v>
      </c>
      <c r="AK84" s="35">
        <v>0</v>
      </c>
      <c r="AL84" s="35">
        <v>18</v>
      </c>
      <c r="AM84" s="35">
        <v>4</v>
      </c>
      <c r="AN84" s="35">
        <v>2</v>
      </c>
      <c r="AO84" s="35">
        <v>0</v>
      </c>
      <c r="AP84" s="37">
        <v>2</v>
      </c>
      <c r="AQ84" s="117">
        <f t="shared" ref="AQ84" si="216">(AJ84+AK84+AL84+AM84+AN84) /K84</f>
        <v>0.19672131147540983</v>
      </c>
      <c r="AR84" s="97">
        <f t="shared" ref="AR84" si="217">(AJ84+AK84+AL84+AM84+AN84+AO84+AP84)/K84</f>
        <v>0.21311475409836064</v>
      </c>
    </row>
    <row r="85" spans="2:49" x14ac:dyDescent="0.25">
      <c r="B85" s="16"/>
      <c r="C85" s="5"/>
      <c r="D85" s="6"/>
      <c r="E85" s="6"/>
      <c r="F85" s="35" t="s">
        <v>4</v>
      </c>
      <c r="G85" s="35" t="s">
        <v>73</v>
      </c>
      <c r="H85" s="36">
        <v>3</v>
      </c>
      <c r="I85" s="96" t="s">
        <v>28</v>
      </c>
      <c r="J85" s="96" t="s">
        <v>28</v>
      </c>
      <c r="K85" s="39" t="s">
        <v>29</v>
      </c>
      <c r="L85" s="40"/>
      <c r="M85" s="40"/>
      <c r="N85" s="40"/>
      <c r="O85" s="40"/>
      <c r="P85" s="40"/>
      <c r="Q85" s="40"/>
      <c r="R85" s="40"/>
      <c r="S85" s="40"/>
      <c r="T85" s="40"/>
      <c r="U85" s="117"/>
      <c r="V85" s="97"/>
      <c r="W85" s="37"/>
      <c r="X85" s="37"/>
      <c r="Y85" s="37"/>
      <c r="Z85" s="37"/>
      <c r="AA85" s="37"/>
      <c r="AB85" s="37"/>
      <c r="AC85" s="37"/>
      <c r="AD85" s="37"/>
      <c r="AE85" s="37"/>
      <c r="AF85" s="117"/>
      <c r="AG85" s="97"/>
      <c r="AH85" s="37"/>
      <c r="AI85" s="37"/>
      <c r="AJ85" s="37"/>
      <c r="AK85" s="37"/>
      <c r="AL85" s="37"/>
      <c r="AM85" s="37"/>
      <c r="AN85" s="37"/>
      <c r="AO85" s="37"/>
      <c r="AP85" s="37"/>
      <c r="AQ85" s="117"/>
      <c r="AR85" s="97"/>
    </row>
    <row r="86" spans="2:49" x14ac:dyDescent="0.25">
      <c r="B86" s="16"/>
      <c r="C86" s="5"/>
      <c r="D86" s="6"/>
      <c r="E86" s="6"/>
      <c r="F86" s="35" t="s">
        <v>5</v>
      </c>
      <c r="G86" s="35" t="s">
        <v>73</v>
      </c>
      <c r="H86" s="36">
        <v>6</v>
      </c>
      <c r="I86" s="96" t="s">
        <v>28</v>
      </c>
      <c r="J86" s="96" t="s">
        <v>28</v>
      </c>
      <c r="K86" s="39" t="s">
        <v>29</v>
      </c>
      <c r="L86" s="40"/>
      <c r="M86" s="40"/>
      <c r="N86" s="40"/>
      <c r="O86" s="40"/>
      <c r="P86" s="40"/>
      <c r="Q86" s="40"/>
      <c r="R86" s="40"/>
      <c r="S86" s="40"/>
      <c r="T86" s="40"/>
      <c r="U86" s="117"/>
      <c r="V86" s="97"/>
      <c r="W86" s="37"/>
      <c r="X86" s="37"/>
      <c r="Y86" s="37"/>
      <c r="Z86" s="37"/>
      <c r="AA86" s="37"/>
      <c r="AB86" s="37"/>
      <c r="AC86" s="37"/>
      <c r="AD86" s="37"/>
      <c r="AE86" s="37"/>
      <c r="AF86" s="117"/>
      <c r="AG86" s="97"/>
      <c r="AH86" s="37"/>
      <c r="AI86" s="37"/>
      <c r="AJ86" s="37"/>
      <c r="AK86" s="37"/>
      <c r="AL86" s="37"/>
      <c r="AM86" s="37"/>
      <c r="AN86" s="37"/>
      <c r="AO86" s="37"/>
      <c r="AP86" s="37"/>
      <c r="AQ86" s="117"/>
      <c r="AR86" s="97"/>
    </row>
    <row r="87" spans="2:49" s="28" customFormat="1" ht="15.75" thickBot="1" x14ac:dyDescent="0.3">
      <c r="B87" s="27"/>
      <c r="C87" s="8"/>
      <c r="D87" s="8"/>
      <c r="E87" s="8"/>
      <c r="F87" s="44"/>
      <c r="G87" s="44"/>
      <c r="H87" s="42"/>
      <c r="I87" s="98"/>
      <c r="J87" s="98"/>
      <c r="K87" s="43"/>
      <c r="L87" s="44"/>
      <c r="M87" s="44"/>
      <c r="N87" s="44"/>
      <c r="O87" s="44"/>
      <c r="P87" s="44"/>
      <c r="Q87" s="44"/>
      <c r="R87" s="44"/>
      <c r="S87" s="44"/>
      <c r="T87" s="44"/>
      <c r="U87" s="118"/>
      <c r="V87" s="103"/>
      <c r="W87" s="44"/>
      <c r="X87" s="44"/>
      <c r="Y87" s="44"/>
      <c r="Z87" s="44"/>
      <c r="AA87" s="44"/>
      <c r="AB87" s="44"/>
      <c r="AC87" s="44"/>
      <c r="AD87" s="44"/>
      <c r="AE87" s="44"/>
      <c r="AF87" s="118"/>
      <c r="AG87" s="103"/>
      <c r="AH87" s="44"/>
      <c r="AI87" s="44"/>
      <c r="AJ87" s="44"/>
      <c r="AK87" s="44"/>
      <c r="AL87" s="44"/>
      <c r="AM87" s="44"/>
      <c r="AN87" s="44"/>
      <c r="AO87" s="44"/>
      <c r="AP87" s="44"/>
      <c r="AQ87" s="118"/>
      <c r="AR87" s="103"/>
      <c r="AS87" s="26"/>
      <c r="AT87" s="26"/>
      <c r="AU87" s="26"/>
      <c r="AV87" s="26"/>
      <c r="AW87" s="26"/>
    </row>
    <row r="88" spans="2:49" x14ac:dyDescent="0.25">
      <c r="B88" s="16"/>
      <c r="C88" s="5" t="s">
        <v>19</v>
      </c>
      <c r="D88" s="6"/>
      <c r="E88" s="6"/>
      <c r="F88" s="35" t="s">
        <v>1</v>
      </c>
      <c r="G88" s="35" t="s">
        <v>73</v>
      </c>
      <c r="H88" s="36">
        <v>1</v>
      </c>
      <c r="I88" s="97">
        <f t="shared" ref="I88" si="218">U88+AF88+AQ88</f>
        <v>0.67948717948717952</v>
      </c>
      <c r="J88" s="97">
        <f t="shared" ref="J88" si="219">V88+AG88+AR88</f>
        <v>0.78205128205128205</v>
      </c>
      <c r="K88" s="38">
        <v>78</v>
      </c>
      <c r="L88" s="37"/>
      <c r="M88" s="37"/>
      <c r="N88" s="37"/>
      <c r="O88" s="37"/>
      <c r="P88" s="37"/>
      <c r="Q88" s="37">
        <v>15</v>
      </c>
      <c r="R88" s="37">
        <v>36</v>
      </c>
      <c r="S88" s="37">
        <v>7</v>
      </c>
      <c r="T88" s="37">
        <v>1</v>
      </c>
      <c r="U88" s="117">
        <f t="shared" ref="U88" si="220">(Q88+R88)/K88</f>
        <v>0.65384615384615385</v>
      </c>
      <c r="V88" s="97">
        <f t="shared" ref="V88" si="221">(Q88+R88+S88+T88)/K88</f>
        <v>0.75641025641025639</v>
      </c>
      <c r="W88" s="37"/>
      <c r="X88" s="37"/>
      <c r="Y88" s="37"/>
      <c r="Z88" s="37"/>
      <c r="AA88" s="37"/>
      <c r="AB88" s="37">
        <v>0</v>
      </c>
      <c r="AC88" s="37">
        <v>0</v>
      </c>
      <c r="AD88" s="37">
        <v>0</v>
      </c>
      <c r="AE88" s="37">
        <v>0</v>
      </c>
      <c r="AF88" s="117">
        <f t="shared" ref="AF88" si="222">(AB88+AC88)/K88</f>
        <v>0</v>
      </c>
      <c r="AG88" s="97">
        <f t="shared" ref="AG88" si="223">(AB88+AC88+AD88+AE88)/K88</f>
        <v>0</v>
      </c>
      <c r="AH88" s="37"/>
      <c r="AI88" s="37"/>
      <c r="AJ88" s="37"/>
      <c r="AK88" s="37"/>
      <c r="AL88" s="37"/>
      <c r="AM88" s="37">
        <v>0</v>
      </c>
      <c r="AN88" s="37">
        <v>2</v>
      </c>
      <c r="AO88" s="37">
        <v>0</v>
      </c>
      <c r="AP88" s="37">
        <v>0</v>
      </c>
      <c r="AQ88" s="117">
        <f t="shared" ref="AQ88" si="224">(AM88+AN88)/K88</f>
        <v>2.564102564102564E-2</v>
      </c>
      <c r="AR88" s="97">
        <f t="shared" ref="AR88" si="225">(AM88+AN88+AO88+AP88)/K88</f>
        <v>2.564102564102564E-2</v>
      </c>
    </row>
    <row r="89" spans="2:49" x14ac:dyDescent="0.25">
      <c r="B89" s="16"/>
      <c r="C89" s="5"/>
      <c r="D89" s="6"/>
      <c r="E89" s="6"/>
      <c r="F89" s="35" t="s">
        <v>32</v>
      </c>
      <c r="G89" s="35" t="s">
        <v>73</v>
      </c>
      <c r="H89" s="36">
        <v>2</v>
      </c>
      <c r="I89" s="97">
        <f t="shared" ref="I89" si="226">U89+AF89+AQ89</f>
        <v>0.65479452054794518</v>
      </c>
      <c r="J89" s="97">
        <f t="shared" ref="J89" si="227">V89+AG89+AR89</f>
        <v>0.73424657534246573</v>
      </c>
      <c r="K89" s="38">
        <v>365</v>
      </c>
      <c r="L89" s="37"/>
      <c r="M89" s="37"/>
      <c r="N89" s="37"/>
      <c r="O89" s="37"/>
      <c r="P89" s="37">
        <v>5</v>
      </c>
      <c r="Q89" s="37">
        <v>122</v>
      </c>
      <c r="R89" s="37">
        <v>106</v>
      </c>
      <c r="S89" s="37">
        <v>11</v>
      </c>
      <c r="T89" s="37">
        <v>7</v>
      </c>
      <c r="U89" s="117">
        <f t="shared" ref="U89" si="228">(P89+Q89+R89)/K89</f>
        <v>0.63835616438356169</v>
      </c>
      <c r="V89" s="97">
        <f t="shared" ref="V89" si="229">(P89+Q89+R89+S89+T89)/K89</f>
        <v>0.68767123287671228</v>
      </c>
      <c r="W89" s="37"/>
      <c r="X89" s="37"/>
      <c r="Y89" s="37"/>
      <c r="Z89" s="37"/>
      <c r="AA89" s="37">
        <v>0</v>
      </c>
      <c r="AB89" s="37">
        <v>0</v>
      </c>
      <c r="AC89" s="37">
        <v>2</v>
      </c>
      <c r="AD89" s="37">
        <v>2</v>
      </c>
      <c r="AE89" s="37">
        <v>1</v>
      </c>
      <c r="AF89" s="117">
        <f t="shared" ref="AF89" si="230">(AA89+AB89+AC89)/K89</f>
        <v>5.4794520547945206E-3</v>
      </c>
      <c r="AG89" s="97">
        <f t="shared" ref="AG89" si="231">(AA89+AB89+AC89+AD89+AE89)/K89</f>
        <v>1.3698630136986301E-2</v>
      </c>
      <c r="AH89" s="37"/>
      <c r="AI89" s="37"/>
      <c r="AJ89" s="37"/>
      <c r="AK89" s="37"/>
      <c r="AL89" s="37">
        <v>0</v>
      </c>
      <c r="AM89" s="37">
        <v>1</v>
      </c>
      <c r="AN89" s="37">
        <v>3</v>
      </c>
      <c r="AO89" s="37">
        <v>3</v>
      </c>
      <c r="AP89" s="37">
        <v>5</v>
      </c>
      <c r="AQ89" s="117">
        <f t="shared" ref="AQ89" si="232">(AL89+AM89+AN89)/K89</f>
        <v>1.0958904109589041E-2</v>
      </c>
      <c r="AR89" s="97">
        <f t="shared" ref="AR89" si="233">(AL89+AM89+AN89+AO89+AP89)/K89</f>
        <v>3.287671232876712E-2</v>
      </c>
    </row>
    <row r="90" spans="2:49" x14ac:dyDescent="0.25">
      <c r="B90" s="16"/>
      <c r="C90" s="5"/>
      <c r="D90" s="6"/>
      <c r="E90" s="6"/>
      <c r="F90" s="35" t="s">
        <v>2</v>
      </c>
      <c r="G90" s="35" t="s">
        <v>73</v>
      </c>
      <c r="H90" s="36">
        <v>4</v>
      </c>
      <c r="I90" s="97">
        <f t="shared" ref="I90" si="234">U90+AF90+AQ90</f>
        <v>0.65307971014492761</v>
      </c>
      <c r="J90" s="97">
        <f>V90+AG90+AR90</f>
        <v>0.77400362318840588</v>
      </c>
      <c r="K90" s="39">
        <v>2208</v>
      </c>
      <c r="L90" s="37"/>
      <c r="M90" s="37"/>
      <c r="N90" s="35">
        <v>30</v>
      </c>
      <c r="O90" s="35">
        <v>83</v>
      </c>
      <c r="P90" s="35">
        <v>141</v>
      </c>
      <c r="Q90" s="35">
        <v>557</v>
      </c>
      <c r="R90" s="35">
        <v>470</v>
      </c>
      <c r="S90" s="35">
        <v>128</v>
      </c>
      <c r="T90" s="37">
        <v>60</v>
      </c>
      <c r="U90" s="117">
        <f t="shared" ref="U90" si="235">(N90+O90+P90+Q90+R90) /K90</f>
        <v>0.58016304347826086</v>
      </c>
      <c r="V90" s="97">
        <f t="shared" ref="V90" si="236">(N90+O90+P90+Q90+R90+S90+T90)/K90</f>
        <v>0.66530797101449279</v>
      </c>
      <c r="W90" s="37"/>
      <c r="X90" s="37"/>
      <c r="Y90" s="35">
        <v>2</v>
      </c>
      <c r="Z90" s="35">
        <v>1</v>
      </c>
      <c r="AA90" s="35">
        <v>3</v>
      </c>
      <c r="AB90" s="35">
        <v>15</v>
      </c>
      <c r="AC90" s="35">
        <v>25</v>
      </c>
      <c r="AD90" s="35">
        <v>24</v>
      </c>
      <c r="AE90" s="37">
        <v>12</v>
      </c>
      <c r="AF90" s="117">
        <f t="shared" ref="AF90" si="237">(Y90+Z90+AA90+AB90+AC90) /K90</f>
        <v>2.0833333333333332E-2</v>
      </c>
      <c r="AG90" s="97">
        <f t="shared" ref="AG90" si="238">(Y90+Z90+AA90+AB90+AC90+AD90+AE90)/K90</f>
        <v>3.7137681159420288E-2</v>
      </c>
      <c r="AH90" s="37"/>
      <c r="AI90" s="37"/>
      <c r="AJ90" s="35">
        <v>1</v>
      </c>
      <c r="AK90" s="35">
        <v>7</v>
      </c>
      <c r="AL90" s="35">
        <v>27</v>
      </c>
      <c r="AM90" s="35">
        <v>31</v>
      </c>
      <c r="AN90" s="35">
        <v>49</v>
      </c>
      <c r="AO90" s="35">
        <v>21</v>
      </c>
      <c r="AP90" s="37">
        <v>22</v>
      </c>
      <c r="AQ90" s="117">
        <f t="shared" ref="AQ90" si="239">(AJ90+AK90+AL90+AM90+AN90) /K90</f>
        <v>5.2083333333333336E-2</v>
      </c>
      <c r="AR90" s="97">
        <f t="shared" ref="AR90" si="240">(AJ90+AK90+AL90+AM90+AN90+AO90+AP90)/K90</f>
        <v>7.1557971014492752E-2</v>
      </c>
    </row>
    <row r="91" spans="2:49" x14ac:dyDescent="0.25">
      <c r="B91" s="16"/>
      <c r="C91" s="5"/>
      <c r="D91" s="6"/>
      <c r="E91" s="6"/>
      <c r="F91" s="35" t="s">
        <v>4</v>
      </c>
      <c r="G91" s="35" t="s">
        <v>73</v>
      </c>
      <c r="H91" s="36">
        <v>3</v>
      </c>
      <c r="I91" s="96" t="s">
        <v>28</v>
      </c>
      <c r="J91" s="96" t="s">
        <v>28</v>
      </c>
      <c r="K91" s="39" t="s">
        <v>29</v>
      </c>
      <c r="L91" s="40"/>
      <c r="M91" s="40"/>
      <c r="N91" s="40"/>
      <c r="O91" s="40"/>
      <c r="P91" s="40"/>
      <c r="Q91" s="40"/>
      <c r="R91" s="40"/>
      <c r="S91" s="40"/>
      <c r="T91" s="40"/>
      <c r="U91" s="117"/>
      <c r="V91" s="97"/>
      <c r="W91" s="37"/>
      <c r="X91" s="37"/>
      <c r="Y91" s="37"/>
      <c r="Z91" s="37"/>
      <c r="AA91" s="37"/>
      <c r="AB91" s="37"/>
      <c r="AC91" s="37"/>
      <c r="AD91" s="37"/>
      <c r="AE91" s="37"/>
      <c r="AF91" s="117"/>
      <c r="AG91" s="97"/>
      <c r="AH91" s="37"/>
      <c r="AI91" s="37"/>
      <c r="AJ91" s="37"/>
      <c r="AK91" s="37"/>
      <c r="AL91" s="37"/>
      <c r="AM91" s="37"/>
      <c r="AN91" s="37"/>
      <c r="AO91" s="37"/>
      <c r="AP91" s="37"/>
      <c r="AQ91" s="117"/>
      <c r="AR91" s="97"/>
    </row>
    <row r="92" spans="2:49" x14ac:dyDescent="0.25">
      <c r="B92" s="16"/>
      <c r="C92" s="5"/>
      <c r="D92" s="6"/>
      <c r="E92" s="6"/>
      <c r="F92" s="35" t="s">
        <v>5</v>
      </c>
      <c r="G92" s="35" t="s">
        <v>73</v>
      </c>
      <c r="H92" s="36">
        <v>6</v>
      </c>
      <c r="I92" s="96" t="s">
        <v>28</v>
      </c>
      <c r="J92" s="96" t="s">
        <v>28</v>
      </c>
      <c r="K92" s="39" t="s">
        <v>29</v>
      </c>
      <c r="L92" s="40"/>
      <c r="M92" s="40"/>
      <c r="N92" s="40"/>
      <c r="O92" s="40"/>
      <c r="P92" s="40"/>
      <c r="Q92" s="40"/>
      <c r="R92" s="40"/>
      <c r="S92" s="40"/>
      <c r="T92" s="40"/>
      <c r="U92" s="117"/>
      <c r="V92" s="97"/>
      <c r="W92" s="37"/>
      <c r="X92" s="37"/>
      <c r="Y92" s="37"/>
      <c r="Z92" s="37"/>
      <c r="AA92" s="37"/>
      <c r="AB92" s="37"/>
      <c r="AC92" s="37"/>
      <c r="AD92" s="37"/>
      <c r="AE92" s="37"/>
      <c r="AF92" s="117"/>
      <c r="AG92" s="97"/>
      <c r="AH92" s="37"/>
      <c r="AI92" s="37"/>
      <c r="AJ92" s="37"/>
      <c r="AK92" s="37"/>
      <c r="AL92" s="37"/>
      <c r="AM92" s="37"/>
      <c r="AN92" s="37"/>
      <c r="AO92" s="37"/>
      <c r="AP92" s="37"/>
      <c r="AQ92" s="117"/>
      <c r="AR92" s="97"/>
    </row>
    <row r="93" spans="2:49" s="28" customFormat="1" ht="15.75" thickBot="1" x14ac:dyDescent="0.3">
      <c r="B93" s="27"/>
      <c r="C93" s="8"/>
      <c r="D93" s="8"/>
      <c r="E93" s="8"/>
      <c r="F93" s="44"/>
      <c r="G93" s="44"/>
      <c r="H93" s="42"/>
      <c r="I93" s="98"/>
      <c r="J93" s="98"/>
      <c r="K93" s="45"/>
      <c r="L93" s="44"/>
      <c r="M93" s="44"/>
      <c r="N93" s="44"/>
      <c r="O93" s="44"/>
      <c r="P93" s="44"/>
      <c r="Q93" s="44"/>
      <c r="R93" s="44"/>
      <c r="S93" s="44"/>
      <c r="T93" s="44"/>
      <c r="U93" s="118"/>
      <c r="V93" s="103"/>
      <c r="W93" s="44"/>
      <c r="X93" s="44"/>
      <c r="Y93" s="44"/>
      <c r="Z93" s="44"/>
      <c r="AA93" s="44"/>
      <c r="AB93" s="44"/>
      <c r="AC93" s="44"/>
      <c r="AD93" s="44"/>
      <c r="AE93" s="44"/>
      <c r="AF93" s="118"/>
      <c r="AG93" s="103"/>
      <c r="AH93" s="44"/>
      <c r="AI93" s="44"/>
      <c r="AJ93" s="44"/>
      <c r="AK93" s="44"/>
      <c r="AL93" s="44"/>
      <c r="AM93" s="44"/>
      <c r="AN93" s="44"/>
      <c r="AO93" s="44"/>
      <c r="AP93" s="44"/>
      <c r="AQ93" s="118"/>
      <c r="AR93" s="103"/>
      <c r="AS93" s="26"/>
      <c r="AT93" s="26"/>
      <c r="AU93" s="26"/>
      <c r="AV93" s="26"/>
      <c r="AW93" s="26"/>
    </row>
    <row r="94" spans="2:49" x14ac:dyDescent="0.25">
      <c r="B94" s="16"/>
      <c r="C94" s="5" t="s">
        <v>20</v>
      </c>
      <c r="D94" s="6"/>
      <c r="E94" s="6"/>
      <c r="F94" s="35" t="s">
        <v>1</v>
      </c>
      <c r="G94" s="35" t="s">
        <v>73</v>
      </c>
      <c r="H94" s="36">
        <v>1</v>
      </c>
      <c r="I94" s="97">
        <f t="shared" ref="I94" si="241">U94+AF94+AQ94</f>
        <v>0.82714054927302105</v>
      </c>
      <c r="J94" s="97">
        <f t="shared" ref="J94" si="242">V94+AG94+AR94</f>
        <v>0.85945072697899838</v>
      </c>
      <c r="K94" s="39">
        <v>619</v>
      </c>
      <c r="L94" s="37"/>
      <c r="M94" s="37"/>
      <c r="N94" s="37"/>
      <c r="O94" s="37"/>
      <c r="P94" s="37"/>
      <c r="Q94" s="37">
        <v>404</v>
      </c>
      <c r="R94" s="37">
        <v>108</v>
      </c>
      <c r="S94" s="37">
        <v>15</v>
      </c>
      <c r="T94" s="37">
        <v>1</v>
      </c>
      <c r="U94" s="117">
        <f t="shared" ref="U94" si="243">(Q94+R94)/K94</f>
        <v>0.82714054927302105</v>
      </c>
      <c r="V94" s="97">
        <f t="shared" ref="V94" si="244">(Q94+R94+S94+T94)/K94</f>
        <v>0.85298869143780287</v>
      </c>
      <c r="W94" s="37"/>
      <c r="X94" s="37"/>
      <c r="Y94" s="37"/>
      <c r="Z94" s="37"/>
      <c r="AA94" s="37"/>
      <c r="AB94" s="37">
        <v>0</v>
      </c>
      <c r="AC94" s="37">
        <v>0</v>
      </c>
      <c r="AD94" s="37">
        <v>0</v>
      </c>
      <c r="AE94" s="37">
        <v>0</v>
      </c>
      <c r="AF94" s="117">
        <f t="shared" ref="AF94" si="245">(AB94+AC94)/K94</f>
        <v>0</v>
      </c>
      <c r="AG94" s="97">
        <f t="shared" ref="AG94" si="246">(AB94+AC94+AD94+AE94)/K94</f>
        <v>0</v>
      </c>
      <c r="AH94" s="37"/>
      <c r="AI94" s="37"/>
      <c r="AJ94" s="37"/>
      <c r="AK94" s="37"/>
      <c r="AL94" s="37"/>
      <c r="AM94" s="37">
        <v>0</v>
      </c>
      <c r="AN94" s="37">
        <v>0</v>
      </c>
      <c r="AO94" s="37">
        <v>1</v>
      </c>
      <c r="AP94" s="37">
        <v>3</v>
      </c>
      <c r="AQ94" s="117">
        <f t="shared" ref="AQ94" si="247">(AM94+AN94)/K94</f>
        <v>0</v>
      </c>
      <c r="AR94" s="97">
        <f t="shared" ref="AR94" si="248">(AM94+AN94+AO94+AP94)/K94</f>
        <v>6.462035541195477E-3</v>
      </c>
    </row>
    <row r="95" spans="2:49" x14ac:dyDescent="0.25">
      <c r="B95" s="16"/>
      <c r="C95" s="5"/>
      <c r="D95" s="6"/>
      <c r="E95" s="6"/>
      <c r="F95" s="35" t="s">
        <v>32</v>
      </c>
      <c r="G95" s="35" t="s">
        <v>73</v>
      </c>
      <c r="H95" s="36">
        <v>2</v>
      </c>
      <c r="I95" s="97">
        <f t="shared" ref="I95" si="249">U95+AF95+AQ95</f>
        <v>0.77976190476190477</v>
      </c>
      <c r="J95" s="97">
        <f t="shared" ref="J95" si="250">V95+AG95+AR95</f>
        <v>0.81944444444444442</v>
      </c>
      <c r="K95" s="38">
        <v>504</v>
      </c>
      <c r="L95" s="37"/>
      <c r="M95" s="37"/>
      <c r="N95" s="37"/>
      <c r="O95" s="37"/>
      <c r="P95" s="37">
        <v>6</v>
      </c>
      <c r="Q95" s="37">
        <v>329</v>
      </c>
      <c r="R95" s="37">
        <v>38</v>
      </c>
      <c r="S95" s="37">
        <v>12</v>
      </c>
      <c r="T95" s="37">
        <v>4</v>
      </c>
      <c r="U95" s="117">
        <f t="shared" ref="U95" si="251">(P95+Q95+R95)/K95</f>
        <v>0.74007936507936511</v>
      </c>
      <c r="V95" s="97">
        <f t="shared" ref="V95" si="252">(P95+Q95+R95+S95+T95)/K95</f>
        <v>0.77182539682539686</v>
      </c>
      <c r="W95" s="37"/>
      <c r="X95" s="37"/>
      <c r="Y95" s="37"/>
      <c r="Z95" s="37"/>
      <c r="AA95" s="37">
        <v>0</v>
      </c>
      <c r="AB95" s="37">
        <v>14</v>
      </c>
      <c r="AC95" s="37">
        <v>2</v>
      </c>
      <c r="AD95" s="37">
        <v>0</v>
      </c>
      <c r="AE95" s="37">
        <v>0</v>
      </c>
      <c r="AF95" s="117">
        <f t="shared" ref="AF95" si="253">(AA95+AB95+AC95)/K95</f>
        <v>3.1746031746031744E-2</v>
      </c>
      <c r="AG95" s="97">
        <f t="shared" ref="AG95" si="254">(AA95+AB95+AC95+AD95+AE95)/K95</f>
        <v>3.1746031746031744E-2</v>
      </c>
      <c r="AH95" s="37"/>
      <c r="AI95" s="37"/>
      <c r="AJ95" s="37"/>
      <c r="AK95" s="37"/>
      <c r="AL95" s="37">
        <v>0</v>
      </c>
      <c r="AM95" s="37">
        <v>0</v>
      </c>
      <c r="AN95" s="37">
        <v>4</v>
      </c>
      <c r="AO95" s="37">
        <v>3</v>
      </c>
      <c r="AP95" s="37">
        <v>1</v>
      </c>
      <c r="AQ95" s="117">
        <f t="shared" ref="AQ95" si="255">(AL95+AM95+AN95)/K95</f>
        <v>7.9365079365079361E-3</v>
      </c>
      <c r="AR95" s="97">
        <f t="shared" ref="AR95" si="256">(AL95+AM95+AN95+AO95+AP95)/K95</f>
        <v>1.5873015873015872E-2</v>
      </c>
    </row>
    <row r="96" spans="2:49" x14ac:dyDescent="0.25">
      <c r="B96" s="16"/>
      <c r="C96" s="5"/>
      <c r="D96" s="6"/>
      <c r="E96" s="6"/>
      <c r="F96" s="35" t="s">
        <v>2</v>
      </c>
      <c r="G96" s="35" t="s">
        <v>73</v>
      </c>
      <c r="H96" s="36">
        <v>4</v>
      </c>
      <c r="I96" s="96" t="s">
        <v>28</v>
      </c>
      <c r="J96" s="96" t="s">
        <v>28</v>
      </c>
      <c r="K96" s="39" t="s">
        <v>29</v>
      </c>
      <c r="L96" s="40"/>
      <c r="M96" s="40"/>
      <c r="N96" s="40"/>
      <c r="O96" s="40"/>
      <c r="P96" s="40"/>
      <c r="Q96" s="40"/>
      <c r="R96" s="40"/>
      <c r="S96" s="40"/>
      <c r="T96" s="40"/>
      <c r="U96" s="117"/>
      <c r="V96" s="97"/>
      <c r="W96" s="37"/>
      <c r="X96" s="37"/>
      <c r="Y96" s="37"/>
      <c r="Z96" s="37"/>
      <c r="AA96" s="37"/>
      <c r="AB96" s="37"/>
      <c r="AC96" s="37"/>
      <c r="AD96" s="37"/>
      <c r="AE96" s="37"/>
      <c r="AF96" s="117"/>
      <c r="AG96" s="97"/>
      <c r="AH96" s="37"/>
      <c r="AI96" s="37"/>
      <c r="AJ96" s="37"/>
      <c r="AK96" s="37"/>
      <c r="AL96" s="37"/>
      <c r="AM96" s="37"/>
      <c r="AN96" s="37"/>
      <c r="AO96" s="37"/>
      <c r="AP96" s="37"/>
      <c r="AQ96" s="117"/>
      <c r="AR96" s="97"/>
    </row>
    <row r="97" spans="2:49" x14ac:dyDescent="0.25">
      <c r="B97" s="16"/>
      <c r="C97" s="5"/>
      <c r="D97" s="6"/>
      <c r="E97" s="6"/>
      <c r="F97" s="35" t="s">
        <v>4</v>
      </c>
      <c r="G97" s="35" t="s">
        <v>73</v>
      </c>
      <c r="H97" s="36">
        <v>3</v>
      </c>
      <c r="I97" s="96" t="s">
        <v>28</v>
      </c>
      <c r="J97" s="96" t="s">
        <v>28</v>
      </c>
      <c r="K97" s="39" t="s">
        <v>29</v>
      </c>
      <c r="L97" s="40"/>
      <c r="M97" s="40"/>
      <c r="N97" s="40"/>
      <c r="O97" s="40"/>
      <c r="P97" s="40"/>
      <c r="Q97" s="40"/>
      <c r="R97" s="40"/>
      <c r="S97" s="40"/>
      <c r="T97" s="40"/>
      <c r="U97" s="117"/>
      <c r="V97" s="97"/>
      <c r="W97" s="37"/>
      <c r="X97" s="37"/>
      <c r="Y97" s="37"/>
      <c r="Z97" s="37"/>
      <c r="AA97" s="37"/>
      <c r="AB97" s="37"/>
      <c r="AC97" s="37"/>
      <c r="AD97" s="37"/>
      <c r="AE97" s="37"/>
      <c r="AF97" s="117"/>
      <c r="AG97" s="97"/>
      <c r="AH97" s="37"/>
      <c r="AI97" s="37"/>
      <c r="AJ97" s="37"/>
      <c r="AK97" s="37"/>
      <c r="AL97" s="37"/>
      <c r="AM97" s="37"/>
      <c r="AN97" s="37"/>
      <c r="AO97" s="37"/>
      <c r="AP97" s="37"/>
      <c r="AQ97" s="117"/>
      <c r="AR97" s="97"/>
    </row>
    <row r="98" spans="2:49" x14ac:dyDescent="0.25">
      <c r="B98" s="16"/>
      <c r="C98" s="5"/>
      <c r="D98" s="6"/>
      <c r="E98" s="6"/>
      <c r="F98" s="35" t="s">
        <v>5</v>
      </c>
      <c r="G98" s="35" t="s">
        <v>73</v>
      </c>
      <c r="H98" s="36">
        <v>6</v>
      </c>
      <c r="I98" s="96" t="s">
        <v>28</v>
      </c>
      <c r="J98" s="96" t="s">
        <v>28</v>
      </c>
      <c r="K98" s="39" t="s">
        <v>29</v>
      </c>
      <c r="L98" s="40"/>
      <c r="M98" s="40"/>
      <c r="N98" s="40"/>
      <c r="O98" s="40"/>
      <c r="P98" s="40"/>
      <c r="Q98" s="40"/>
      <c r="R98" s="40"/>
      <c r="S98" s="40"/>
      <c r="T98" s="40"/>
      <c r="U98" s="117"/>
      <c r="V98" s="97"/>
      <c r="W98" s="37"/>
      <c r="X98" s="37"/>
      <c r="Y98" s="37"/>
      <c r="Z98" s="37"/>
      <c r="AA98" s="37"/>
      <c r="AB98" s="37"/>
      <c r="AC98" s="37"/>
      <c r="AD98" s="37"/>
      <c r="AE98" s="37"/>
      <c r="AF98" s="117"/>
      <c r="AG98" s="97"/>
      <c r="AH98" s="37"/>
      <c r="AI98" s="37"/>
      <c r="AJ98" s="37"/>
      <c r="AK98" s="37"/>
      <c r="AL98" s="37"/>
      <c r="AM98" s="37"/>
      <c r="AN98" s="37"/>
      <c r="AO98" s="37"/>
      <c r="AP98" s="37"/>
      <c r="AQ98" s="117"/>
      <c r="AR98" s="97"/>
    </row>
    <row r="99" spans="2:49" s="10" customFormat="1" ht="15.75" thickBot="1" x14ac:dyDescent="0.3">
      <c r="B99" s="15"/>
      <c r="C99" s="8"/>
      <c r="D99" s="9"/>
      <c r="E99" s="9"/>
      <c r="F99" s="44"/>
      <c r="G99" s="44"/>
      <c r="H99" s="42"/>
      <c r="I99" s="98"/>
      <c r="J99" s="98"/>
      <c r="K99" s="43"/>
      <c r="L99" s="44"/>
      <c r="M99" s="44"/>
      <c r="N99" s="44"/>
      <c r="O99" s="44"/>
      <c r="P99" s="44"/>
      <c r="Q99" s="44"/>
      <c r="R99" s="44"/>
      <c r="S99" s="44"/>
      <c r="T99" s="44"/>
      <c r="U99" s="118"/>
      <c r="V99" s="103"/>
      <c r="W99" s="44"/>
      <c r="X99" s="44"/>
      <c r="Y99" s="44"/>
      <c r="Z99" s="44"/>
      <c r="AA99" s="44"/>
      <c r="AB99" s="44"/>
      <c r="AC99" s="44"/>
      <c r="AD99" s="44"/>
      <c r="AE99" s="44"/>
      <c r="AF99" s="118"/>
      <c r="AG99" s="103"/>
      <c r="AH99" s="44"/>
      <c r="AI99" s="44"/>
      <c r="AJ99" s="44"/>
      <c r="AK99" s="44"/>
      <c r="AL99" s="44"/>
      <c r="AM99" s="44"/>
      <c r="AN99" s="44"/>
      <c r="AO99" s="44"/>
      <c r="AP99" s="44"/>
      <c r="AQ99" s="118"/>
      <c r="AR99" s="103"/>
      <c r="AS99" s="17"/>
      <c r="AT99" s="17"/>
      <c r="AU99" s="17"/>
      <c r="AV99" s="17"/>
      <c r="AW99" s="17"/>
    </row>
    <row r="100" spans="2:49" x14ac:dyDescent="0.25">
      <c r="B100" s="16"/>
      <c r="C100" s="5" t="s">
        <v>21</v>
      </c>
      <c r="D100" s="6"/>
      <c r="E100" s="6"/>
      <c r="F100" s="35" t="s">
        <v>1</v>
      </c>
      <c r="G100" s="35" t="s">
        <v>73</v>
      </c>
      <c r="H100" s="36">
        <v>1</v>
      </c>
      <c r="I100" s="97">
        <f t="shared" ref="I100" si="257">U100+AF100+AQ100</f>
        <v>0.82940360610263519</v>
      </c>
      <c r="J100" s="97">
        <f t="shared" ref="J100" si="258">V100+AG100+AR100</f>
        <v>0.85298196948682381</v>
      </c>
      <c r="K100" s="39">
        <v>721</v>
      </c>
      <c r="L100" s="37"/>
      <c r="M100" s="37"/>
      <c r="N100" s="37"/>
      <c r="O100" s="37"/>
      <c r="P100" s="37"/>
      <c r="Q100" s="37">
        <v>456</v>
      </c>
      <c r="R100" s="37">
        <v>137</v>
      </c>
      <c r="S100" s="37">
        <v>6</v>
      </c>
      <c r="T100" s="37">
        <v>0</v>
      </c>
      <c r="U100" s="117">
        <f t="shared" ref="U100" si="259">(Q100+R100)/K100</f>
        <v>0.82246879334257972</v>
      </c>
      <c r="V100" s="97">
        <f t="shared" ref="V100" si="260">(Q100+R100+S100+T100)/K100</f>
        <v>0.83079056865464629</v>
      </c>
      <c r="W100" s="37"/>
      <c r="X100" s="37"/>
      <c r="Y100" s="37"/>
      <c r="Z100" s="37"/>
      <c r="AA100" s="37"/>
      <c r="AB100" s="37">
        <v>0</v>
      </c>
      <c r="AC100" s="37">
        <v>0</v>
      </c>
      <c r="AD100" s="37">
        <v>2</v>
      </c>
      <c r="AE100" s="37">
        <v>2</v>
      </c>
      <c r="AF100" s="117">
        <f t="shared" ref="AF100" si="261">(AB100+AC100)/K100</f>
        <v>0</v>
      </c>
      <c r="AG100" s="97">
        <f t="shared" ref="AG100" si="262">(AB100+AC100+AD100+AE100)/K100</f>
        <v>5.5478502080443829E-3</v>
      </c>
      <c r="AH100" s="37"/>
      <c r="AI100" s="37"/>
      <c r="AJ100" s="37"/>
      <c r="AK100" s="37"/>
      <c r="AL100" s="37"/>
      <c r="AM100" s="37">
        <v>1</v>
      </c>
      <c r="AN100" s="37">
        <v>4</v>
      </c>
      <c r="AO100" s="37">
        <v>6</v>
      </c>
      <c r="AP100" s="37">
        <v>1</v>
      </c>
      <c r="AQ100" s="117">
        <f t="shared" ref="AQ100" si="263">(AM100+AN100)/K100</f>
        <v>6.9348127600554789E-3</v>
      </c>
      <c r="AR100" s="97">
        <f t="shared" ref="AR100" si="264">(AM100+AN100+AO100+AP100)/K100</f>
        <v>1.6643550624133148E-2</v>
      </c>
    </row>
    <row r="101" spans="2:49" x14ac:dyDescent="0.25">
      <c r="B101" s="16"/>
      <c r="C101" s="5"/>
      <c r="D101" s="6"/>
      <c r="E101" s="6"/>
      <c r="F101" s="35" t="s">
        <v>32</v>
      </c>
      <c r="G101" s="35" t="s">
        <v>73</v>
      </c>
      <c r="H101" s="36">
        <v>2</v>
      </c>
      <c r="I101" s="97">
        <f t="shared" ref="I101" si="265">U101+AF101+AQ101</f>
        <v>0.67577525330058341</v>
      </c>
      <c r="J101" s="97">
        <f t="shared" ref="J101" si="266">V101+AG101+AR101</f>
        <v>0.74608535462081671</v>
      </c>
      <c r="K101" s="39">
        <v>3257</v>
      </c>
      <c r="L101" s="37"/>
      <c r="M101" s="37"/>
      <c r="N101" s="37"/>
      <c r="O101" s="37"/>
      <c r="P101" s="37">
        <v>76</v>
      </c>
      <c r="Q101" s="37">
        <v>1408</v>
      </c>
      <c r="R101" s="37">
        <v>681</v>
      </c>
      <c r="S101" s="37">
        <v>148</v>
      </c>
      <c r="T101" s="37">
        <v>49</v>
      </c>
      <c r="U101" s="117">
        <f t="shared" ref="U101" si="267">(P101+Q101+R101)/K101</f>
        <v>0.66472213693583049</v>
      </c>
      <c r="V101" s="97">
        <f t="shared" ref="V101" si="268">(P101+Q101+R101+S101+T101)/K101</f>
        <v>0.72520724593183916</v>
      </c>
      <c r="W101" s="37"/>
      <c r="X101" s="37"/>
      <c r="Y101" s="37"/>
      <c r="Z101" s="37"/>
      <c r="AA101" s="37">
        <v>0</v>
      </c>
      <c r="AB101" s="37">
        <v>0</v>
      </c>
      <c r="AC101" s="37">
        <v>5</v>
      </c>
      <c r="AD101" s="37">
        <v>6</v>
      </c>
      <c r="AE101" s="37">
        <v>4</v>
      </c>
      <c r="AF101" s="117">
        <f t="shared" ref="AF101" si="269">(AA101+AB101+AC101)/K101</f>
        <v>1.5351550506601166E-3</v>
      </c>
      <c r="AG101" s="97">
        <f t="shared" ref="AG101" si="270">(AA101+AB101+AC101+AD101+AE101)/K101</f>
        <v>4.6054651519803497E-3</v>
      </c>
      <c r="AH101" s="37"/>
      <c r="AI101" s="37"/>
      <c r="AJ101" s="37"/>
      <c r="AK101" s="37"/>
      <c r="AL101" s="37">
        <v>9</v>
      </c>
      <c r="AM101" s="37">
        <v>9</v>
      </c>
      <c r="AN101" s="37">
        <v>13</v>
      </c>
      <c r="AO101" s="37">
        <v>8</v>
      </c>
      <c r="AP101" s="37">
        <v>14</v>
      </c>
      <c r="AQ101" s="117">
        <f t="shared" ref="AQ101" si="271">(AL101+AM101+AN101)/K101</f>
        <v>9.5179613140927242E-3</v>
      </c>
      <c r="AR101" s="97">
        <f t="shared" ref="AR101" si="272">(AL101+AM101+AN101+AO101+AP101)/K101</f>
        <v>1.6272643536997238E-2</v>
      </c>
    </row>
    <row r="102" spans="2:49" x14ac:dyDescent="0.25">
      <c r="B102" s="16"/>
      <c r="C102" s="5"/>
      <c r="D102" s="6"/>
      <c r="E102" s="6"/>
      <c r="F102" s="35" t="s">
        <v>2</v>
      </c>
      <c r="G102" s="35" t="s">
        <v>73</v>
      </c>
      <c r="H102" s="36">
        <v>4</v>
      </c>
      <c r="I102" s="97">
        <f t="shared" ref="I102" si="273">U102+AF102+AQ102</f>
        <v>0.80135823429541597</v>
      </c>
      <c r="J102" s="97">
        <f>V102+AG102+AR102</f>
        <v>0.82852292020373508</v>
      </c>
      <c r="K102" s="38">
        <v>589</v>
      </c>
      <c r="L102" s="37"/>
      <c r="M102" s="37"/>
      <c r="N102" s="35">
        <v>23</v>
      </c>
      <c r="O102" s="35">
        <v>157</v>
      </c>
      <c r="P102" s="35">
        <v>92</v>
      </c>
      <c r="Q102" s="35">
        <v>47</v>
      </c>
      <c r="R102" s="35">
        <v>28</v>
      </c>
      <c r="S102" s="35">
        <v>5</v>
      </c>
      <c r="T102" s="37">
        <v>6</v>
      </c>
      <c r="U102" s="117">
        <f t="shared" ref="U102" si="274">(N102+O102+P102+Q102+R102) /K102</f>
        <v>0.58913412563667233</v>
      </c>
      <c r="V102" s="97">
        <f t="shared" ref="V102" si="275">(N102+O102+P102+Q102+R102+S102+T102)/K102</f>
        <v>0.60780984719864173</v>
      </c>
      <c r="W102" s="37"/>
      <c r="X102" s="37"/>
      <c r="Y102" s="35">
        <v>0</v>
      </c>
      <c r="Z102" s="35">
        <v>0</v>
      </c>
      <c r="AA102" s="35">
        <v>0</v>
      </c>
      <c r="AB102" s="35">
        <v>1</v>
      </c>
      <c r="AC102" s="35">
        <v>0</v>
      </c>
      <c r="AD102" s="35">
        <v>1</v>
      </c>
      <c r="AE102" s="37">
        <v>2</v>
      </c>
      <c r="AF102" s="117">
        <f t="shared" ref="AF102" si="276">(Y102+Z102+AA102+AB102+AC102) /K102</f>
        <v>1.697792869269949E-3</v>
      </c>
      <c r="AG102" s="97">
        <f t="shared" ref="AG102" si="277">(Y102+Z102+AA102+AB102+AC102+AD102+AE102)/K102</f>
        <v>6.7911714770797962E-3</v>
      </c>
      <c r="AH102" s="37"/>
      <c r="AI102" s="37"/>
      <c r="AJ102" s="35">
        <v>59</v>
      </c>
      <c r="AK102" s="35">
        <v>29</v>
      </c>
      <c r="AL102" s="35">
        <v>22</v>
      </c>
      <c r="AM102" s="35">
        <v>12</v>
      </c>
      <c r="AN102" s="35">
        <v>2</v>
      </c>
      <c r="AO102" s="35">
        <v>2</v>
      </c>
      <c r="AP102" s="37">
        <v>0</v>
      </c>
      <c r="AQ102" s="117">
        <f t="shared" ref="AQ102" si="278">(AJ102+AK102+AL102+AM102+AN102) /K102</f>
        <v>0.21052631578947367</v>
      </c>
      <c r="AR102" s="97">
        <f t="shared" ref="AR102" si="279">(AJ102+AK102+AL102+AM102+AN102+AO102+AP102)/K102</f>
        <v>0.21392190152801357</v>
      </c>
    </row>
    <row r="103" spans="2:49" x14ac:dyDescent="0.25">
      <c r="B103" s="16"/>
      <c r="C103" s="5"/>
      <c r="D103" s="6"/>
      <c r="E103" s="6"/>
      <c r="F103" s="35" t="s">
        <v>4</v>
      </c>
      <c r="G103" s="35" t="s">
        <v>73</v>
      </c>
      <c r="H103" s="36">
        <v>3</v>
      </c>
      <c r="I103" s="96" t="s">
        <v>28</v>
      </c>
      <c r="J103" s="96" t="s">
        <v>28</v>
      </c>
      <c r="K103" s="39" t="s">
        <v>29</v>
      </c>
      <c r="L103" s="40"/>
      <c r="M103" s="40"/>
      <c r="N103" s="40"/>
      <c r="O103" s="40"/>
      <c r="P103" s="40"/>
      <c r="Q103" s="40"/>
      <c r="R103" s="40"/>
      <c r="S103" s="40"/>
      <c r="T103" s="40"/>
      <c r="U103" s="117"/>
      <c r="V103" s="97"/>
      <c r="W103" s="37"/>
      <c r="X103" s="37"/>
      <c r="Y103" s="37"/>
      <c r="Z103" s="37"/>
      <c r="AA103" s="37"/>
      <c r="AB103" s="37"/>
      <c r="AC103" s="37"/>
      <c r="AD103" s="37"/>
      <c r="AE103" s="37"/>
      <c r="AF103" s="117"/>
      <c r="AG103" s="97"/>
      <c r="AH103" s="37"/>
      <c r="AI103" s="37"/>
      <c r="AJ103" s="37"/>
      <c r="AK103" s="37"/>
      <c r="AL103" s="37"/>
      <c r="AM103" s="37"/>
      <c r="AN103" s="37"/>
      <c r="AO103" s="37"/>
      <c r="AP103" s="37"/>
      <c r="AQ103" s="117"/>
      <c r="AR103" s="97"/>
    </row>
    <row r="104" spans="2:49" x14ac:dyDescent="0.25">
      <c r="B104" s="16"/>
      <c r="C104" s="5"/>
      <c r="D104" s="6"/>
      <c r="E104" s="6"/>
      <c r="F104" s="35" t="s">
        <v>5</v>
      </c>
      <c r="G104" s="35" t="s">
        <v>73</v>
      </c>
      <c r="H104" s="36">
        <v>6</v>
      </c>
      <c r="I104" s="96" t="s">
        <v>28</v>
      </c>
      <c r="J104" s="96" t="s">
        <v>28</v>
      </c>
      <c r="K104" s="39" t="s">
        <v>29</v>
      </c>
      <c r="L104" s="40"/>
      <c r="M104" s="40"/>
      <c r="N104" s="40"/>
      <c r="O104" s="40"/>
      <c r="P104" s="40"/>
      <c r="Q104" s="40"/>
      <c r="R104" s="40"/>
      <c r="S104" s="40"/>
      <c r="T104" s="40"/>
      <c r="U104" s="117"/>
      <c r="V104" s="97"/>
      <c r="W104" s="37"/>
      <c r="X104" s="37"/>
      <c r="Y104" s="37"/>
      <c r="Z104" s="37"/>
      <c r="AA104" s="37"/>
      <c r="AB104" s="37"/>
      <c r="AC104" s="37"/>
      <c r="AD104" s="37"/>
      <c r="AE104" s="37"/>
      <c r="AF104" s="117"/>
      <c r="AG104" s="97"/>
      <c r="AH104" s="37"/>
      <c r="AI104" s="37"/>
      <c r="AJ104" s="37"/>
      <c r="AK104" s="37"/>
      <c r="AL104" s="37"/>
      <c r="AM104" s="37"/>
      <c r="AN104" s="37"/>
      <c r="AO104" s="37"/>
      <c r="AP104" s="37"/>
      <c r="AQ104" s="117"/>
      <c r="AR104" s="97"/>
    </row>
    <row r="105" spans="2:49" s="10" customFormat="1" ht="15.75" thickBot="1" x14ac:dyDescent="0.3">
      <c r="B105" s="15"/>
      <c r="C105" s="8"/>
      <c r="D105" s="9"/>
      <c r="E105" s="9"/>
      <c r="F105" s="44"/>
      <c r="G105" s="44"/>
      <c r="H105" s="42"/>
      <c r="I105" s="98"/>
      <c r="J105" s="98"/>
      <c r="K105" s="43"/>
      <c r="L105" s="44"/>
      <c r="M105" s="44"/>
      <c r="N105" s="44"/>
      <c r="O105" s="44"/>
      <c r="P105" s="44"/>
      <c r="Q105" s="44"/>
      <c r="R105" s="44"/>
      <c r="S105" s="44"/>
      <c r="T105" s="44"/>
      <c r="U105" s="118"/>
      <c r="V105" s="103"/>
      <c r="W105" s="44"/>
      <c r="X105" s="44"/>
      <c r="Y105" s="44"/>
      <c r="Z105" s="44"/>
      <c r="AA105" s="44"/>
      <c r="AB105" s="44"/>
      <c r="AC105" s="44"/>
      <c r="AD105" s="44"/>
      <c r="AE105" s="44"/>
      <c r="AF105" s="118"/>
      <c r="AG105" s="103"/>
      <c r="AH105" s="44"/>
      <c r="AI105" s="44"/>
      <c r="AJ105" s="44"/>
      <c r="AK105" s="44"/>
      <c r="AL105" s="44"/>
      <c r="AM105" s="44"/>
      <c r="AN105" s="44"/>
      <c r="AO105" s="44"/>
      <c r="AP105" s="44"/>
      <c r="AQ105" s="118"/>
      <c r="AR105" s="103"/>
      <c r="AS105" s="17"/>
      <c r="AT105" s="17"/>
      <c r="AU105" s="17"/>
      <c r="AV105" s="17"/>
      <c r="AW105" s="17"/>
    </row>
    <row r="106" spans="2:49" x14ac:dyDescent="0.25">
      <c r="B106" s="16"/>
      <c r="C106" s="5" t="s">
        <v>22</v>
      </c>
      <c r="D106" s="6"/>
      <c r="E106" s="6"/>
      <c r="F106" s="35" t="s">
        <v>1</v>
      </c>
      <c r="G106" s="35" t="s">
        <v>73</v>
      </c>
      <c r="H106" s="36">
        <v>1</v>
      </c>
      <c r="I106" s="97">
        <f t="shared" ref="I106" si="280">U106+AF106+AQ106</f>
        <v>0.55765595463137996</v>
      </c>
      <c r="J106" s="97">
        <f t="shared" ref="J106" si="281">V106+AG106+AR106</f>
        <v>0.61436672967863892</v>
      </c>
      <c r="K106" s="38">
        <v>529</v>
      </c>
      <c r="L106" s="37"/>
      <c r="M106" s="37"/>
      <c r="N106" s="37"/>
      <c r="O106" s="37"/>
      <c r="P106" s="37"/>
      <c r="Q106" s="37">
        <v>195</v>
      </c>
      <c r="R106" s="37">
        <v>99</v>
      </c>
      <c r="S106" s="37">
        <v>22</v>
      </c>
      <c r="T106" s="37">
        <v>2</v>
      </c>
      <c r="U106" s="117">
        <f t="shared" ref="U106" si="282">(Q106+R106)/K106</f>
        <v>0.55576559546313797</v>
      </c>
      <c r="V106" s="97">
        <f t="shared" ref="V106" si="283">(Q106+R106+S106+T106)/K106</f>
        <v>0.60113421550094515</v>
      </c>
      <c r="W106" s="37"/>
      <c r="X106" s="37"/>
      <c r="Y106" s="37"/>
      <c r="Z106" s="37"/>
      <c r="AA106" s="37"/>
      <c r="AB106" s="37">
        <v>0</v>
      </c>
      <c r="AC106" s="37">
        <v>1</v>
      </c>
      <c r="AD106" s="37">
        <v>1</v>
      </c>
      <c r="AE106" s="37">
        <v>1</v>
      </c>
      <c r="AF106" s="117">
        <f t="shared" ref="AF106" si="284">(AB106+AC106)/K106</f>
        <v>1.890359168241966E-3</v>
      </c>
      <c r="AG106" s="97">
        <f t="shared" ref="AG106" si="285">(AB106+AC106+AD106+AE106)/K106</f>
        <v>5.6710775047258983E-3</v>
      </c>
      <c r="AH106" s="37"/>
      <c r="AI106" s="37"/>
      <c r="AJ106" s="37"/>
      <c r="AK106" s="37"/>
      <c r="AL106" s="37"/>
      <c r="AM106" s="37">
        <v>0</v>
      </c>
      <c r="AN106" s="37">
        <v>0</v>
      </c>
      <c r="AO106" s="37">
        <v>3</v>
      </c>
      <c r="AP106" s="37">
        <v>1</v>
      </c>
      <c r="AQ106" s="117">
        <f t="shared" ref="AQ106" si="286">(AM106+AN106)/K106</f>
        <v>0</v>
      </c>
      <c r="AR106" s="97">
        <f t="shared" ref="AR106" si="287">(AM106+AN106+AO106+AP106)/K106</f>
        <v>7.5614366729678641E-3</v>
      </c>
    </row>
    <row r="107" spans="2:49" x14ac:dyDescent="0.25">
      <c r="B107" s="16"/>
      <c r="C107" s="5"/>
      <c r="D107" s="6"/>
      <c r="E107" s="6"/>
      <c r="F107" s="35" t="s">
        <v>32</v>
      </c>
      <c r="G107" s="35" t="s">
        <v>73</v>
      </c>
      <c r="H107" s="36">
        <v>2</v>
      </c>
      <c r="I107" s="97">
        <f t="shared" ref="I107:J107" si="288">U107+AF107+AQ107</f>
        <v>0.76530612244897966</v>
      </c>
      <c r="J107" s="97">
        <f t="shared" si="288"/>
        <v>0.77551020408163274</v>
      </c>
      <c r="K107" s="38">
        <v>98</v>
      </c>
      <c r="L107" s="37"/>
      <c r="M107" s="37"/>
      <c r="N107" s="37"/>
      <c r="O107" s="37"/>
      <c r="P107" s="37">
        <v>8</v>
      </c>
      <c r="Q107" s="37">
        <v>58</v>
      </c>
      <c r="R107" s="37">
        <v>4</v>
      </c>
      <c r="S107" s="37">
        <v>0</v>
      </c>
      <c r="T107" s="37">
        <v>1</v>
      </c>
      <c r="U107" s="117">
        <f t="shared" ref="U107" si="289">(P107+Q107+R107)/K107</f>
        <v>0.7142857142857143</v>
      </c>
      <c r="V107" s="97">
        <f t="shared" ref="V107" si="290">(P107+Q107+R107+S107+T107)/K107</f>
        <v>0.72448979591836737</v>
      </c>
      <c r="W107" s="37"/>
      <c r="X107" s="37"/>
      <c r="Y107" s="37"/>
      <c r="Z107" s="37"/>
      <c r="AA107" s="37">
        <v>1</v>
      </c>
      <c r="AB107" s="37">
        <v>2</v>
      </c>
      <c r="AC107" s="37">
        <v>1</v>
      </c>
      <c r="AD107" s="37">
        <v>0</v>
      </c>
      <c r="AE107" s="37">
        <v>0</v>
      </c>
      <c r="AF107" s="117">
        <f t="shared" ref="AF107" si="291">(AA107+AB107+AC107)/K107</f>
        <v>4.0816326530612242E-2</v>
      </c>
      <c r="AG107" s="97">
        <f t="shared" ref="AG107" si="292">(AA107+AB107+AC107+AD107+AE107)/K107</f>
        <v>4.0816326530612242E-2</v>
      </c>
      <c r="AH107" s="37"/>
      <c r="AI107" s="37"/>
      <c r="AJ107" s="37"/>
      <c r="AK107" s="37"/>
      <c r="AL107" s="37">
        <v>0</v>
      </c>
      <c r="AM107" s="37">
        <v>1</v>
      </c>
      <c r="AN107" s="37">
        <v>0</v>
      </c>
      <c r="AO107" s="37">
        <v>0</v>
      </c>
      <c r="AP107" s="37">
        <v>0</v>
      </c>
      <c r="AQ107" s="117">
        <f t="shared" ref="AQ107" si="293">(AL107+AM107+AN107)/K107</f>
        <v>1.020408163265306E-2</v>
      </c>
      <c r="AR107" s="97">
        <f t="shared" ref="AR107" si="294">(AL107+AM107+AN107+AO107+AP107)/K107</f>
        <v>1.020408163265306E-2</v>
      </c>
    </row>
    <row r="108" spans="2:49" x14ac:dyDescent="0.25">
      <c r="B108" s="16"/>
      <c r="C108" s="5"/>
      <c r="D108" s="6"/>
      <c r="E108" s="6"/>
      <c r="F108" s="35" t="s">
        <v>2</v>
      </c>
      <c r="G108" s="35" t="s">
        <v>73</v>
      </c>
      <c r="H108" s="36">
        <v>4</v>
      </c>
      <c r="I108" s="96" t="s">
        <v>28</v>
      </c>
      <c r="J108" s="96" t="s">
        <v>28</v>
      </c>
      <c r="K108" s="39" t="s">
        <v>29</v>
      </c>
      <c r="L108" s="40"/>
      <c r="M108" s="40"/>
      <c r="N108" s="40"/>
      <c r="O108" s="40"/>
      <c r="P108" s="40"/>
      <c r="Q108" s="40"/>
      <c r="R108" s="40"/>
      <c r="S108" s="40"/>
      <c r="T108" s="40"/>
      <c r="U108" s="117"/>
      <c r="V108" s="97"/>
      <c r="W108" s="37"/>
      <c r="X108" s="37"/>
      <c r="Y108" s="37"/>
      <c r="Z108" s="37"/>
      <c r="AA108" s="37"/>
      <c r="AB108" s="37"/>
      <c r="AC108" s="37"/>
      <c r="AD108" s="37"/>
      <c r="AE108" s="37"/>
      <c r="AF108" s="117"/>
      <c r="AG108" s="97"/>
      <c r="AH108" s="37"/>
      <c r="AI108" s="37"/>
      <c r="AJ108" s="37"/>
      <c r="AK108" s="37"/>
      <c r="AL108" s="37"/>
      <c r="AM108" s="37"/>
      <c r="AN108" s="37"/>
      <c r="AO108" s="37"/>
      <c r="AP108" s="37"/>
      <c r="AQ108" s="117"/>
      <c r="AR108" s="97"/>
    </row>
    <row r="109" spans="2:49" x14ac:dyDescent="0.25">
      <c r="B109" s="16"/>
      <c r="C109" s="5"/>
      <c r="D109" s="6"/>
      <c r="E109" s="6"/>
      <c r="F109" s="35" t="s">
        <v>4</v>
      </c>
      <c r="G109" s="35" t="s">
        <v>73</v>
      </c>
      <c r="H109" s="36">
        <v>3</v>
      </c>
      <c r="I109" s="96" t="s">
        <v>28</v>
      </c>
      <c r="J109" s="96" t="s">
        <v>28</v>
      </c>
      <c r="K109" s="39" t="s">
        <v>29</v>
      </c>
      <c r="L109" s="40"/>
      <c r="M109" s="40"/>
      <c r="N109" s="40"/>
      <c r="O109" s="40"/>
      <c r="P109" s="40"/>
      <c r="Q109" s="40"/>
      <c r="R109" s="40"/>
      <c r="S109" s="40"/>
      <c r="T109" s="40"/>
      <c r="U109" s="117"/>
      <c r="V109" s="97"/>
      <c r="W109" s="37"/>
      <c r="X109" s="37"/>
      <c r="Y109" s="37"/>
      <c r="Z109" s="37"/>
      <c r="AA109" s="37"/>
      <c r="AB109" s="37"/>
      <c r="AC109" s="37"/>
      <c r="AD109" s="37"/>
      <c r="AE109" s="37"/>
      <c r="AF109" s="117"/>
      <c r="AG109" s="97"/>
      <c r="AH109" s="37"/>
      <c r="AI109" s="37"/>
      <c r="AJ109" s="37"/>
      <c r="AK109" s="37"/>
      <c r="AL109" s="37"/>
      <c r="AM109" s="37"/>
      <c r="AN109" s="37"/>
      <c r="AO109" s="37"/>
      <c r="AP109" s="37"/>
      <c r="AQ109" s="117"/>
      <c r="AR109" s="97"/>
    </row>
    <row r="110" spans="2:49" x14ac:dyDescent="0.25">
      <c r="B110" s="16"/>
      <c r="C110" s="5"/>
      <c r="D110" s="6"/>
      <c r="E110" s="6"/>
      <c r="F110" s="35" t="s">
        <v>5</v>
      </c>
      <c r="G110" s="35" t="s">
        <v>73</v>
      </c>
      <c r="H110" s="36">
        <v>6</v>
      </c>
      <c r="I110" s="96" t="s">
        <v>28</v>
      </c>
      <c r="J110" s="96" t="s">
        <v>28</v>
      </c>
      <c r="K110" s="39" t="s">
        <v>29</v>
      </c>
      <c r="L110" s="40"/>
      <c r="M110" s="40"/>
      <c r="N110" s="40"/>
      <c r="O110" s="40"/>
      <c r="P110" s="40"/>
      <c r="Q110" s="40"/>
      <c r="R110" s="40"/>
      <c r="S110" s="40"/>
      <c r="T110" s="40"/>
      <c r="U110" s="117"/>
      <c r="V110" s="97"/>
      <c r="W110" s="37"/>
      <c r="X110" s="37"/>
      <c r="Y110" s="37"/>
      <c r="Z110" s="37"/>
      <c r="AA110" s="37"/>
      <c r="AB110" s="37"/>
      <c r="AC110" s="37"/>
      <c r="AD110" s="37"/>
      <c r="AE110" s="37"/>
      <c r="AF110" s="117"/>
      <c r="AG110" s="97"/>
      <c r="AH110" s="37"/>
      <c r="AI110" s="37"/>
      <c r="AJ110" s="37"/>
      <c r="AK110" s="37"/>
      <c r="AL110" s="37"/>
      <c r="AM110" s="37"/>
      <c r="AN110" s="37"/>
      <c r="AO110" s="37"/>
      <c r="AP110" s="37"/>
      <c r="AQ110" s="117"/>
      <c r="AR110" s="97"/>
    </row>
    <row r="111" spans="2:49" s="28" customFormat="1" ht="15.75" thickBot="1" x14ac:dyDescent="0.3">
      <c r="B111" s="27"/>
      <c r="C111" s="8"/>
      <c r="D111" s="8"/>
      <c r="E111" s="8"/>
      <c r="F111" s="44"/>
      <c r="G111" s="44"/>
      <c r="H111" s="42"/>
      <c r="I111" s="98"/>
      <c r="J111" s="98"/>
      <c r="K111" s="43"/>
      <c r="L111" s="44"/>
      <c r="M111" s="44"/>
      <c r="N111" s="44"/>
      <c r="O111" s="44"/>
      <c r="P111" s="44"/>
      <c r="Q111" s="44"/>
      <c r="R111" s="44"/>
      <c r="S111" s="44"/>
      <c r="T111" s="44"/>
      <c r="U111" s="118"/>
      <c r="V111" s="103"/>
      <c r="W111" s="44"/>
      <c r="X111" s="44"/>
      <c r="Y111" s="44"/>
      <c r="Z111" s="44"/>
      <c r="AA111" s="44"/>
      <c r="AB111" s="44"/>
      <c r="AC111" s="44"/>
      <c r="AD111" s="44"/>
      <c r="AE111" s="44"/>
      <c r="AF111" s="118"/>
      <c r="AG111" s="103"/>
      <c r="AH111" s="44"/>
      <c r="AI111" s="44"/>
      <c r="AJ111" s="44"/>
      <c r="AK111" s="44"/>
      <c r="AL111" s="44"/>
      <c r="AM111" s="44"/>
      <c r="AN111" s="44"/>
      <c r="AO111" s="44"/>
      <c r="AP111" s="44"/>
      <c r="AQ111" s="118"/>
      <c r="AR111" s="103"/>
      <c r="AS111" s="26"/>
      <c r="AT111" s="26"/>
      <c r="AU111" s="26"/>
      <c r="AV111" s="26"/>
      <c r="AW111" s="26"/>
    </row>
    <row r="112" spans="2:49" x14ac:dyDescent="0.25">
      <c r="B112" s="16"/>
      <c r="C112" s="5" t="s">
        <v>23</v>
      </c>
      <c r="D112" s="6"/>
      <c r="E112" s="6"/>
      <c r="F112" s="35" t="s">
        <v>1</v>
      </c>
      <c r="G112" s="35" t="s">
        <v>73</v>
      </c>
      <c r="H112" s="36">
        <v>1</v>
      </c>
      <c r="I112" s="97">
        <f t="shared" ref="I112" si="295">U112+AF112+AQ112</f>
        <v>0.59705159705159705</v>
      </c>
      <c r="J112" s="97">
        <f t="shared" ref="J112" si="296">V112+AG112+AR112</f>
        <v>0.65110565110565111</v>
      </c>
      <c r="K112" s="38">
        <v>407</v>
      </c>
      <c r="L112" s="37"/>
      <c r="M112" s="37"/>
      <c r="N112" s="37"/>
      <c r="O112" s="37"/>
      <c r="P112" s="37"/>
      <c r="Q112" s="37">
        <v>199</v>
      </c>
      <c r="R112" s="37">
        <v>23</v>
      </c>
      <c r="S112" s="37">
        <v>12</v>
      </c>
      <c r="T112" s="37">
        <v>2</v>
      </c>
      <c r="U112" s="117">
        <f t="shared" ref="U112" si="297">(Q112+R112)/K112</f>
        <v>0.54545454545454541</v>
      </c>
      <c r="V112" s="97">
        <f t="shared" ref="V112" si="298">(Q112+R112+S112+T112)/K112</f>
        <v>0.57985257985257987</v>
      </c>
      <c r="W112" s="37"/>
      <c r="X112" s="37"/>
      <c r="Y112" s="37"/>
      <c r="Z112" s="37"/>
      <c r="AA112" s="37"/>
      <c r="AB112" s="37">
        <v>0</v>
      </c>
      <c r="AC112" s="37">
        <v>2</v>
      </c>
      <c r="AD112" s="37">
        <v>1</v>
      </c>
      <c r="AE112" s="37">
        <v>1</v>
      </c>
      <c r="AF112" s="117">
        <f t="shared" ref="AF112" si="299">(AB112+AC112)/K112</f>
        <v>4.9140049140049139E-3</v>
      </c>
      <c r="AG112" s="97">
        <f t="shared" ref="AG112" si="300">(AB112+AC112+AD112+AE112)/K112</f>
        <v>9.8280098280098278E-3</v>
      </c>
      <c r="AH112" s="37"/>
      <c r="AI112" s="37"/>
      <c r="AJ112" s="37"/>
      <c r="AK112" s="37"/>
      <c r="AL112" s="37"/>
      <c r="AM112" s="37">
        <v>0</v>
      </c>
      <c r="AN112" s="37">
        <v>19</v>
      </c>
      <c r="AO112" s="37">
        <v>5</v>
      </c>
      <c r="AP112" s="37">
        <v>1</v>
      </c>
      <c r="AQ112" s="117">
        <f t="shared" ref="AQ112" si="301">(AM112+AN112)/K112</f>
        <v>4.6683046683046681E-2</v>
      </c>
      <c r="AR112" s="97">
        <f t="shared" ref="AR112" si="302">(AM112+AN112+AO112+AP112)/K112</f>
        <v>6.1425061425061427E-2</v>
      </c>
    </row>
    <row r="113" spans="2:49" x14ac:dyDescent="0.25">
      <c r="B113" s="16"/>
      <c r="C113" s="5"/>
      <c r="D113" s="6"/>
      <c r="E113" s="6"/>
      <c r="F113" s="35" t="s">
        <v>32</v>
      </c>
      <c r="G113" s="35" t="s">
        <v>73</v>
      </c>
      <c r="H113" s="36">
        <v>2</v>
      </c>
      <c r="I113" s="97">
        <f t="shared" ref="I113:I114" si="303">U113+AF113+AQ113</f>
        <v>0.75117370892018787</v>
      </c>
      <c r="J113" s="97">
        <f t="shared" ref="J113" si="304">V113+AG113+AR113</f>
        <v>0.76525821596244137</v>
      </c>
      <c r="K113" s="38">
        <v>426</v>
      </c>
      <c r="L113" s="37"/>
      <c r="M113" s="37"/>
      <c r="N113" s="37"/>
      <c r="O113" s="37"/>
      <c r="P113" s="37">
        <v>51</v>
      </c>
      <c r="Q113" s="37">
        <v>241</v>
      </c>
      <c r="R113" s="37">
        <v>23</v>
      </c>
      <c r="S113" s="37">
        <v>1</v>
      </c>
      <c r="T113" s="37">
        <v>3</v>
      </c>
      <c r="U113" s="117">
        <f t="shared" ref="U113" si="305">(P113+Q113+R113)/K113</f>
        <v>0.73943661971830987</v>
      </c>
      <c r="V113" s="97">
        <f t="shared" ref="V113" si="306">(P113+Q113+R113+S113+T113)/K113</f>
        <v>0.74882629107981225</v>
      </c>
      <c r="W113" s="37"/>
      <c r="X113" s="37"/>
      <c r="Y113" s="37"/>
      <c r="Z113" s="37"/>
      <c r="AA113" s="37">
        <v>0</v>
      </c>
      <c r="AB113" s="37">
        <v>0</v>
      </c>
      <c r="AC113" s="37">
        <v>1</v>
      </c>
      <c r="AD113" s="37">
        <v>0</v>
      </c>
      <c r="AE113" s="37">
        <v>0</v>
      </c>
      <c r="AF113" s="117">
        <f t="shared" ref="AF113" si="307">(AA113+AB113+AC113)/K113</f>
        <v>2.3474178403755869E-3</v>
      </c>
      <c r="AG113" s="97">
        <f t="shared" ref="AG113" si="308">(AA113+AB113+AC113+AD113+AE113)/K113</f>
        <v>2.3474178403755869E-3</v>
      </c>
      <c r="AH113" s="37"/>
      <c r="AI113" s="37"/>
      <c r="AJ113" s="37"/>
      <c r="AK113" s="37"/>
      <c r="AL113" s="37">
        <v>0</v>
      </c>
      <c r="AM113" s="37">
        <v>1</v>
      </c>
      <c r="AN113" s="37">
        <v>3</v>
      </c>
      <c r="AO113" s="37">
        <v>2</v>
      </c>
      <c r="AP113" s="37">
        <v>0</v>
      </c>
      <c r="AQ113" s="117">
        <f t="shared" ref="AQ113" si="309">(AL113+AM113+AN113)/K113</f>
        <v>9.3896713615023476E-3</v>
      </c>
      <c r="AR113" s="97">
        <f t="shared" ref="AR113" si="310">(AL113+AM113+AN113+AO113+AP113)/K113</f>
        <v>1.4084507042253521E-2</v>
      </c>
    </row>
    <row r="114" spans="2:49" x14ac:dyDescent="0.25">
      <c r="B114" s="16"/>
      <c r="C114" s="5"/>
      <c r="D114" s="6"/>
      <c r="E114" s="6"/>
      <c r="F114" s="35" t="s">
        <v>2</v>
      </c>
      <c r="G114" s="35" t="s">
        <v>73</v>
      </c>
      <c r="H114" s="36">
        <v>4</v>
      </c>
      <c r="I114" s="97">
        <f t="shared" si="303"/>
        <v>0.80851063829787229</v>
      </c>
      <c r="J114" s="97">
        <f>V114+AG114+AR114</f>
        <v>0.80851063829787229</v>
      </c>
      <c r="K114" s="38">
        <v>47</v>
      </c>
      <c r="L114" s="37"/>
      <c r="M114" s="37"/>
      <c r="N114" s="35">
        <v>0</v>
      </c>
      <c r="O114" s="35">
        <v>33</v>
      </c>
      <c r="P114" s="35">
        <v>4</v>
      </c>
      <c r="Q114" s="35">
        <v>0</v>
      </c>
      <c r="R114" s="35">
        <v>1</v>
      </c>
      <c r="S114" s="35">
        <v>0</v>
      </c>
      <c r="T114" s="37">
        <v>0</v>
      </c>
      <c r="U114" s="117">
        <f t="shared" ref="U114" si="311">(N114+O114+P114+Q114+R114) /K114</f>
        <v>0.80851063829787229</v>
      </c>
      <c r="V114" s="97">
        <f t="shared" ref="V114" si="312">(N114+O114+P114+Q114+R114+S114+T114)/K114</f>
        <v>0.80851063829787229</v>
      </c>
      <c r="W114" s="37"/>
      <c r="X114" s="37"/>
      <c r="Y114" s="35">
        <v>0</v>
      </c>
      <c r="Z114" s="35">
        <v>0</v>
      </c>
      <c r="AA114" s="35">
        <v>0</v>
      </c>
      <c r="AB114" s="35">
        <v>0</v>
      </c>
      <c r="AC114" s="35">
        <v>0</v>
      </c>
      <c r="AD114" s="35">
        <v>0</v>
      </c>
      <c r="AE114" s="37">
        <v>0</v>
      </c>
      <c r="AF114" s="117">
        <f t="shared" ref="AF114" si="313">(Y114+Z114+AA114+AB114+AC114) /K114</f>
        <v>0</v>
      </c>
      <c r="AG114" s="97">
        <f t="shared" ref="AG114" si="314">(Y114+Z114+AA114+AB114+AC114+AD114+AE114)/K114</f>
        <v>0</v>
      </c>
      <c r="AH114" s="37"/>
      <c r="AI114" s="37"/>
      <c r="AJ114" s="35">
        <v>0</v>
      </c>
      <c r="AK114" s="35">
        <v>0</v>
      </c>
      <c r="AL114" s="35">
        <v>0</v>
      </c>
      <c r="AM114" s="35">
        <v>0</v>
      </c>
      <c r="AN114" s="35">
        <v>0</v>
      </c>
      <c r="AO114" s="35">
        <v>0</v>
      </c>
      <c r="AP114" s="37">
        <v>0</v>
      </c>
      <c r="AQ114" s="117">
        <f t="shared" ref="AQ114" si="315">(AJ114+AK114+AL114+AM114+AN114) /K114</f>
        <v>0</v>
      </c>
      <c r="AR114" s="97">
        <f t="shared" ref="AR114" si="316">(AJ114+AK114+AL114+AM114+AN114+AO114+AP114)/K114</f>
        <v>0</v>
      </c>
    </row>
    <row r="115" spans="2:49" x14ac:dyDescent="0.25">
      <c r="B115" s="16"/>
      <c r="C115" s="5"/>
      <c r="D115" s="6"/>
      <c r="E115" s="6"/>
      <c r="F115" s="35" t="s">
        <v>4</v>
      </c>
      <c r="G115" s="35" t="s">
        <v>73</v>
      </c>
      <c r="H115" s="36">
        <v>3</v>
      </c>
      <c r="I115" s="96" t="s">
        <v>28</v>
      </c>
      <c r="J115" s="96" t="s">
        <v>28</v>
      </c>
      <c r="K115" s="39" t="s">
        <v>29</v>
      </c>
      <c r="L115" s="40"/>
      <c r="M115" s="40"/>
      <c r="N115" s="40"/>
      <c r="O115" s="40"/>
      <c r="P115" s="40"/>
      <c r="Q115" s="40"/>
      <c r="R115" s="40"/>
      <c r="S115" s="40"/>
      <c r="T115" s="40"/>
      <c r="U115" s="117"/>
      <c r="V115" s="97"/>
      <c r="W115" s="37"/>
      <c r="X115" s="37"/>
      <c r="Y115" s="37"/>
      <c r="Z115" s="37"/>
      <c r="AA115" s="37"/>
      <c r="AB115" s="37"/>
      <c r="AC115" s="37"/>
      <c r="AD115" s="37"/>
      <c r="AE115" s="37"/>
      <c r="AF115" s="117"/>
      <c r="AG115" s="97"/>
      <c r="AH115" s="37"/>
      <c r="AI115" s="37"/>
      <c r="AJ115" s="37"/>
      <c r="AK115" s="37"/>
      <c r="AL115" s="37"/>
      <c r="AM115" s="37"/>
      <c r="AN115" s="37"/>
      <c r="AO115" s="37"/>
      <c r="AP115" s="37"/>
      <c r="AQ115" s="117"/>
      <c r="AR115" s="97"/>
    </row>
    <row r="116" spans="2:49" x14ac:dyDescent="0.25">
      <c r="B116" s="16"/>
      <c r="C116" s="5"/>
      <c r="D116" s="6"/>
      <c r="E116" s="6"/>
      <c r="F116" s="35" t="s">
        <v>5</v>
      </c>
      <c r="G116" s="35" t="s">
        <v>73</v>
      </c>
      <c r="H116" s="36">
        <v>6</v>
      </c>
      <c r="I116" s="96" t="s">
        <v>28</v>
      </c>
      <c r="J116" s="96" t="s">
        <v>28</v>
      </c>
      <c r="K116" s="39" t="s">
        <v>29</v>
      </c>
      <c r="L116" s="40"/>
      <c r="M116" s="40"/>
      <c r="N116" s="40"/>
      <c r="O116" s="40"/>
      <c r="P116" s="40"/>
      <c r="Q116" s="40"/>
      <c r="R116" s="40"/>
      <c r="S116" s="40"/>
      <c r="T116" s="40"/>
      <c r="U116" s="117"/>
      <c r="V116" s="97"/>
      <c r="W116" s="37"/>
      <c r="X116" s="37"/>
      <c r="Y116" s="37"/>
      <c r="Z116" s="37"/>
      <c r="AA116" s="37"/>
      <c r="AB116" s="37"/>
      <c r="AC116" s="37"/>
      <c r="AD116" s="37"/>
      <c r="AE116" s="37"/>
      <c r="AF116" s="117"/>
      <c r="AG116" s="97"/>
      <c r="AH116" s="37"/>
      <c r="AI116" s="37"/>
      <c r="AJ116" s="37"/>
      <c r="AK116" s="37"/>
      <c r="AL116" s="37"/>
      <c r="AM116" s="37"/>
      <c r="AN116" s="37"/>
      <c r="AO116" s="37"/>
      <c r="AP116" s="37"/>
      <c r="AQ116" s="117"/>
      <c r="AR116" s="97"/>
    </row>
    <row r="117" spans="2:49" s="10" customFormat="1" ht="15.75" thickBot="1" x14ac:dyDescent="0.3">
      <c r="B117" s="15"/>
      <c r="C117" s="8"/>
      <c r="D117" s="9"/>
      <c r="E117" s="9"/>
      <c r="F117" s="44"/>
      <c r="G117" s="44"/>
      <c r="H117" s="42"/>
      <c r="I117" s="98"/>
      <c r="J117" s="98"/>
      <c r="K117" s="43"/>
      <c r="L117" s="44"/>
      <c r="M117" s="44"/>
      <c r="N117" s="44"/>
      <c r="O117" s="44"/>
      <c r="P117" s="44"/>
      <c r="Q117" s="44"/>
      <c r="R117" s="44"/>
      <c r="S117" s="44"/>
      <c r="T117" s="44"/>
      <c r="U117" s="118"/>
      <c r="V117" s="103"/>
      <c r="W117" s="44"/>
      <c r="X117" s="44"/>
      <c r="Y117" s="44"/>
      <c r="Z117" s="44"/>
      <c r="AA117" s="44"/>
      <c r="AB117" s="44"/>
      <c r="AC117" s="44"/>
      <c r="AD117" s="44"/>
      <c r="AE117" s="44"/>
      <c r="AF117" s="118"/>
      <c r="AG117" s="103"/>
      <c r="AH117" s="44"/>
      <c r="AI117" s="44"/>
      <c r="AJ117" s="44"/>
      <c r="AK117" s="44"/>
      <c r="AL117" s="44"/>
      <c r="AM117" s="44"/>
      <c r="AN117" s="44"/>
      <c r="AO117" s="44"/>
      <c r="AP117" s="44"/>
      <c r="AQ117" s="118"/>
      <c r="AR117" s="103"/>
      <c r="AS117" s="17"/>
      <c r="AT117" s="17"/>
      <c r="AU117" s="17"/>
      <c r="AV117" s="17"/>
      <c r="AW117" s="17"/>
    </row>
    <row r="118" spans="2:49" x14ac:dyDescent="0.25">
      <c r="B118" s="16"/>
      <c r="C118" s="5" t="s">
        <v>24</v>
      </c>
      <c r="D118" s="6"/>
      <c r="E118" s="6"/>
      <c r="F118" s="35" t="s">
        <v>1</v>
      </c>
      <c r="G118" s="35" t="s">
        <v>73</v>
      </c>
      <c r="H118" s="36">
        <v>1</v>
      </c>
      <c r="I118" s="97">
        <f t="shared" ref="I118" si="317">U118+AF118+AQ118</f>
        <v>0.76315789473684204</v>
      </c>
      <c r="J118" s="97">
        <f t="shared" ref="J118" si="318">V118+AG118+AR118</f>
        <v>0.78289473684210531</v>
      </c>
      <c r="K118" s="39">
        <v>304</v>
      </c>
      <c r="L118" s="37"/>
      <c r="M118" s="37"/>
      <c r="N118" s="37"/>
      <c r="O118" s="37"/>
      <c r="P118" s="37"/>
      <c r="Q118" s="37">
        <v>200</v>
      </c>
      <c r="R118" s="37">
        <v>23</v>
      </c>
      <c r="S118" s="37">
        <v>2</v>
      </c>
      <c r="T118" s="37">
        <v>3</v>
      </c>
      <c r="U118" s="117">
        <f t="shared" ref="U118" si="319">(Q118+R118)/K118</f>
        <v>0.73355263157894735</v>
      </c>
      <c r="V118" s="97">
        <f t="shared" ref="V118" si="320">(Q118+R118+S118+T118)/K118</f>
        <v>0.75</v>
      </c>
      <c r="W118" s="37"/>
      <c r="X118" s="37"/>
      <c r="Y118" s="37"/>
      <c r="Z118" s="37"/>
      <c r="AA118" s="37"/>
      <c r="AB118" s="37">
        <v>0</v>
      </c>
      <c r="AC118" s="37">
        <v>0</v>
      </c>
      <c r="AD118" s="37">
        <v>0</v>
      </c>
      <c r="AE118" s="37">
        <v>0</v>
      </c>
      <c r="AF118" s="117">
        <f t="shared" ref="AF118" si="321">(AB118+AC118)/K118</f>
        <v>0</v>
      </c>
      <c r="AG118" s="97">
        <f t="shared" ref="AG118" si="322">(AB118+AC118+AD118+AE118)/K118</f>
        <v>0</v>
      </c>
      <c r="AH118" s="37"/>
      <c r="AI118" s="37"/>
      <c r="AJ118" s="37"/>
      <c r="AK118" s="37"/>
      <c r="AL118" s="37"/>
      <c r="AM118" s="37">
        <v>1</v>
      </c>
      <c r="AN118" s="37">
        <v>8</v>
      </c>
      <c r="AO118" s="37">
        <v>0</v>
      </c>
      <c r="AP118" s="37">
        <v>1</v>
      </c>
      <c r="AQ118" s="117">
        <f t="shared" ref="AQ118" si="323">(AM118+AN118)/K118</f>
        <v>2.9605263157894735E-2</v>
      </c>
      <c r="AR118" s="97">
        <f t="shared" ref="AR118" si="324">(AM118+AN118+AO118+AP118)/K118</f>
        <v>3.2894736842105261E-2</v>
      </c>
    </row>
    <row r="119" spans="2:49" x14ac:dyDescent="0.25">
      <c r="B119" s="16"/>
      <c r="C119" s="5"/>
      <c r="D119" s="6"/>
      <c r="E119" s="6"/>
      <c r="F119" s="35" t="s">
        <v>32</v>
      </c>
      <c r="G119" s="35" t="s">
        <v>73</v>
      </c>
      <c r="H119" s="36">
        <v>2</v>
      </c>
      <c r="I119" s="97">
        <f t="shared" ref="I119:J119" si="325">U119+AF119+AQ119</f>
        <v>0.73939393939393938</v>
      </c>
      <c r="J119" s="97">
        <f t="shared" si="325"/>
        <v>0.78181818181818186</v>
      </c>
      <c r="K119" s="38">
        <v>165</v>
      </c>
      <c r="L119" s="37"/>
      <c r="M119" s="37"/>
      <c r="N119" s="37"/>
      <c r="O119" s="37"/>
      <c r="P119" s="37">
        <v>27</v>
      </c>
      <c r="Q119" s="37">
        <v>56</v>
      </c>
      <c r="R119" s="37">
        <v>33</v>
      </c>
      <c r="S119" s="37">
        <v>1</v>
      </c>
      <c r="T119" s="37">
        <v>3</v>
      </c>
      <c r="U119" s="117">
        <f t="shared" ref="U119" si="326">(P119+Q119+R119)/K119</f>
        <v>0.70303030303030301</v>
      </c>
      <c r="V119" s="97">
        <f t="shared" ref="V119" si="327">(P119+Q119+R119+S119+T119)/K119</f>
        <v>0.72727272727272729</v>
      </c>
      <c r="W119" s="37"/>
      <c r="X119" s="37"/>
      <c r="Y119" s="37"/>
      <c r="Z119" s="37"/>
      <c r="AA119" s="37">
        <v>0</v>
      </c>
      <c r="AB119" s="37">
        <v>0</v>
      </c>
      <c r="AC119" s="37">
        <v>0</v>
      </c>
      <c r="AD119" s="37">
        <v>0</v>
      </c>
      <c r="AE119" s="37">
        <v>0</v>
      </c>
      <c r="AF119" s="117">
        <f t="shared" ref="AF119" si="328">(AA119+AB119+AC119)/K119</f>
        <v>0</v>
      </c>
      <c r="AG119" s="97">
        <f t="shared" ref="AG119" si="329">(AA119+AB119+AC119+AD119+AE119)/K119</f>
        <v>0</v>
      </c>
      <c r="AH119" s="37"/>
      <c r="AI119" s="37"/>
      <c r="AJ119" s="37"/>
      <c r="AK119" s="37"/>
      <c r="AL119" s="37">
        <v>4</v>
      </c>
      <c r="AM119" s="37">
        <v>1</v>
      </c>
      <c r="AN119" s="37">
        <v>1</v>
      </c>
      <c r="AO119" s="37">
        <v>0</v>
      </c>
      <c r="AP119" s="37">
        <v>3</v>
      </c>
      <c r="AQ119" s="117">
        <f t="shared" ref="AQ119" si="330">(AL119+AM119+AN119)/K119</f>
        <v>3.6363636363636362E-2</v>
      </c>
      <c r="AR119" s="97">
        <f t="shared" ref="AR119" si="331">(AL119+AM119+AN119+AO119+AP119)/K119</f>
        <v>5.4545454545454543E-2</v>
      </c>
    </row>
    <row r="120" spans="2:49" x14ac:dyDescent="0.25">
      <c r="B120" s="16"/>
      <c r="C120" s="5"/>
      <c r="D120" s="6"/>
      <c r="E120" s="6"/>
      <c r="F120" s="35" t="s">
        <v>2</v>
      </c>
      <c r="G120" s="35" t="s">
        <v>73</v>
      </c>
      <c r="H120" s="36">
        <v>4</v>
      </c>
      <c r="I120" s="96" t="s">
        <v>28</v>
      </c>
      <c r="J120" s="96" t="s">
        <v>28</v>
      </c>
      <c r="K120" s="39" t="s">
        <v>29</v>
      </c>
      <c r="L120" s="40"/>
      <c r="M120" s="40"/>
      <c r="N120" s="40"/>
      <c r="O120" s="40"/>
      <c r="P120" s="40"/>
      <c r="Q120" s="40"/>
      <c r="R120" s="40"/>
      <c r="S120" s="40"/>
      <c r="T120" s="40"/>
      <c r="U120" s="117"/>
      <c r="V120" s="97"/>
      <c r="W120" s="37"/>
      <c r="X120" s="37"/>
      <c r="Y120" s="37"/>
      <c r="Z120" s="37"/>
      <c r="AA120" s="37"/>
      <c r="AB120" s="37"/>
      <c r="AC120" s="37"/>
      <c r="AD120" s="37"/>
      <c r="AE120" s="37"/>
      <c r="AF120" s="117"/>
      <c r="AG120" s="97"/>
      <c r="AH120" s="37"/>
      <c r="AI120" s="37"/>
      <c r="AJ120" s="37"/>
      <c r="AK120" s="37"/>
      <c r="AL120" s="37"/>
      <c r="AM120" s="37"/>
      <c r="AN120" s="37"/>
      <c r="AO120" s="37"/>
      <c r="AP120" s="37"/>
      <c r="AQ120" s="117"/>
      <c r="AR120" s="97"/>
    </row>
    <row r="121" spans="2:49" x14ac:dyDescent="0.25">
      <c r="B121" s="16"/>
      <c r="C121" s="5"/>
      <c r="D121" s="6"/>
      <c r="E121" s="6"/>
      <c r="F121" s="35" t="s">
        <v>4</v>
      </c>
      <c r="G121" s="35" t="s">
        <v>73</v>
      </c>
      <c r="H121" s="36">
        <v>3</v>
      </c>
      <c r="I121" s="96" t="s">
        <v>28</v>
      </c>
      <c r="J121" s="96" t="s">
        <v>28</v>
      </c>
      <c r="K121" s="39" t="s">
        <v>29</v>
      </c>
      <c r="L121" s="40"/>
      <c r="M121" s="40"/>
      <c r="N121" s="40"/>
      <c r="O121" s="40"/>
      <c r="P121" s="40"/>
      <c r="Q121" s="40"/>
      <c r="R121" s="40"/>
      <c r="S121" s="40"/>
      <c r="T121" s="40"/>
      <c r="U121" s="117"/>
      <c r="V121" s="97"/>
      <c r="W121" s="37"/>
      <c r="X121" s="37"/>
      <c r="Y121" s="37"/>
      <c r="Z121" s="37"/>
      <c r="AA121" s="37"/>
      <c r="AB121" s="37"/>
      <c r="AC121" s="37"/>
      <c r="AD121" s="37"/>
      <c r="AE121" s="37"/>
      <c r="AF121" s="117"/>
      <c r="AG121" s="97"/>
      <c r="AH121" s="37"/>
      <c r="AI121" s="37"/>
      <c r="AJ121" s="37"/>
      <c r="AK121" s="37"/>
      <c r="AL121" s="37"/>
      <c r="AM121" s="37"/>
      <c r="AN121" s="37"/>
      <c r="AO121" s="37"/>
      <c r="AP121" s="37"/>
      <c r="AQ121" s="117"/>
      <c r="AR121" s="97"/>
    </row>
    <row r="122" spans="2:49" x14ac:dyDescent="0.25">
      <c r="B122" s="16"/>
      <c r="C122" s="5"/>
      <c r="D122" s="6"/>
      <c r="E122" s="6"/>
      <c r="F122" s="35" t="s">
        <v>5</v>
      </c>
      <c r="G122" s="35" t="s">
        <v>73</v>
      </c>
      <c r="H122" s="36">
        <v>6</v>
      </c>
      <c r="I122" s="96" t="s">
        <v>28</v>
      </c>
      <c r="J122" s="96" t="s">
        <v>28</v>
      </c>
      <c r="K122" s="39" t="s">
        <v>29</v>
      </c>
      <c r="L122" s="40"/>
      <c r="M122" s="40"/>
      <c r="N122" s="40"/>
      <c r="O122" s="40"/>
      <c r="P122" s="40"/>
      <c r="Q122" s="40"/>
      <c r="R122" s="40"/>
      <c r="S122" s="40"/>
      <c r="T122" s="40"/>
      <c r="U122" s="117"/>
      <c r="V122" s="97"/>
      <c r="W122" s="37"/>
      <c r="X122" s="37"/>
      <c r="Y122" s="37"/>
      <c r="Z122" s="37"/>
      <c r="AA122" s="37"/>
      <c r="AB122" s="37"/>
      <c r="AC122" s="37"/>
      <c r="AD122" s="37"/>
      <c r="AE122" s="37"/>
      <c r="AF122" s="117"/>
      <c r="AG122" s="97"/>
      <c r="AH122" s="37"/>
      <c r="AI122" s="37"/>
      <c r="AJ122" s="37"/>
      <c r="AK122" s="37"/>
      <c r="AL122" s="37"/>
      <c r="AM122" s="37"/>
      <c r="AN122" s="37"/>
      <c r="AO122" s="37"/>
      <c r="AP122" s="37"/>
      <c r="AQ122" s="117"/>
      <c r="AR122" s="97"/>
    </row>
    <row r="123" spans="2:49" s="28" customFormat="1" ht="15.75" thickBot="1" x14ac:dyDescent="0.3">
      <c r="B123" s="27"/>
      <c r="C123" s="8"/>
      <c r="D123" s="8"/>
      <c r="E123" s="8"/>
      <c r="F123" s="44"/>
      <c r="G123" s="44"/>
      <c r="H123" s="42"/>
      <c r="I123" s="98"/>
      <c r="J123" s="98"/>
      <c r="K123" s="43"/>
      <c r="L123" s="44"/>
      <c r="M123" s="44"/>
      <c r="N123" s="44"/>
      <c r="O123" s="44"/>
      <c r="P123" s="44"/>
      <c r="Q123" s="44"/>
      <c r="R123" s="44"/>
      <c r="S123" s="44"/>
      <c r="T123" s="44"/>
      <c r="U123" s="118"/>
      <c r="V123" s="103"/>
      <c r="W123" s="44"/>
      <c r="X123" s="44"/>
      <c r="Y123" s="44"/>
      <c r="Z123" s="44"/>
      <c r="AA123" s="44"/>
      <c r="AB123" s="44"/>
      <c r="AC123" s="44"/>
      <c r="AD123" s="44"/>
      <c r="AE123" s="44"/>
      <c r="AF123" s="118"/>
      <c r="AG123" s="103"/>
      <c r="AH123" s="44"/>
      <c r="AI123" s="44"/>
      <c r="AJ123" s="44"/>
      <c r="AK123" s="44"/>
      <c r="AL123" s="44"/>
      <c r="AM123" s="44"/>
      <c r="AN123" s="44"/>
      <c r="AO123" s="44"/>
      <c r="AP123" s="44"/>
      <c r="AQ123" s="118"/>
      <c r="AR123" s="103"/>
      <c r="AS123" s="26"/>
      <c r="AT123" s="26"/>
      <c r="AU123" s="26"/>
      <c r="AV123" s="26"/>
      <c r="AW123" s="26"/>
    </row>
    <row r="124" spans="2:49" x14ac:dyDescent="0.25">
      <c r="B124" s="16"/>
      <c r="C124" s="5" t="s">
        <v>25</v>
      </c>
      <c r="D124" s="6"/>
      <c r="E124" s="6"/>
      <c r="F124" s="35" t="s">
        <v>1</v>
      </c>
      <c r="G124" s="35" t="s">
        <v>73</v>
      </c>
      <c r="H124" s="36">
        <v>1</v>
      </c>
      <c r="I124" s="97">
        <f t="shared" ref="I124" si="332">U124+AF124+AQ124</f>
        <v>0.73928571428571421</v>
      </c>
      <c r="J124" s="97">
        <f t="shared" ref="J124" si="333">V124+AG124+AR124</f>
        <v>0.77857142857142847</v>
      </c>
      <c r="K124" s="38">
        <v>280</v>
      </c>
      <c r="L124" s="37"/>
      <c r="M124" s="37"/>
      <c r="N124" s="37"/>
      <c r="O124" s="37"/>
      <c r="P124" s="37"/>
      <c r="Q124" s="37">
        <v>164</v>
      </c>
      <c r="R124" s="37">
        <v>40</v>
      </c>
      <c r="S124" s="37">
        <v>6</v>
      </c>
      <c r="T124" s="37">
        <v>1</v>
      </c>
      <c r="U124" s="117">
        <f t="shared" ref="U124" si="334">(Q124+R124)/K124</f>
        <v>0.72857142857142854</v>
      </c>
      <c r="V124" s="97">
        <f t="shared" ref="V124" si="335">(Q124+R124+S124+T124)/K124</f>
        <v>0.75357142857142856</v>
      </c>
      <c r="W124" s="37"/>
      <c r="X124" s="37"/>
      <c r="Y124" s="37"/>
      <c r="Z124" s="37"/>
      <c r="AA124" s="37"/>
      <c r="AB124" s="37">
        <v>0</v>
      </c>
      <c r="AC124" s="37">
        <v>1</v>
      </c>
      <c r="AD124" s="37">
        <v>2</v>
      </c>
      <c r="AE124" s="37">
        <v>1</v>
      </c>
      <c r="AF124" s="117">
        <f t="shared" ref="AF124" si="336">(AB124+AC124)/K124</f>
        <v>3.5714285714285713E-3</v>
      </c>
      <c r="AG124" s="97">
        <f t="shared" ref="AG124" si="337">(AB124+AC124+AD124+AE124)/K124</f>
        <v>1.4285714285714285E-2</v>
      </c>
      <c r="AH124" s="37"/>
      <c r="AI124" s="37"/>
      <c r="AJ124" s="37"/>
      <c r="AK124" s="37"/>
      <c r="AL124" s="37"/>
      <c r="AM124" s="37">
        <v>0</v>
      </c>
      <c r="AN124" s="37">
        <v>2</v>
      </c>
      <c r="AO124" s="37">
        <v>0</v>
      </c>
      <c r="AP124" s="37">
        <v>1</v>
      </c>
      <c r="AQ124" s="117">
        <f t="shared" ref="AQ124" si="338">(AM124+AN124)/K124</f>
        <v>7.1428571428571426E-3</v>
      </c>
      <c r="AR124" s="97">
        <f t="shared" ref="AR124" si="339">(AM124+AN124+AO124+AP124)/K124</f>
        <v>1.0714285714285714E-2</v>
      </c>
    </row>
    <row r="125" spans="2:49" x14ac:dyDescent="0.25">
      <c r="B125" s="16"/>
      <c r="C125" s="5"/>
      <c r="D125" s="6"/>
      <c r="E125" s="6"/>
      <c r="F125" s="35" t="s">
        <v>32</v>
      </c>
      <c r="G125" s="35" t="s">
        <v>73</v>
      </c>
      <c r="H125" s="36">
        <v>2</v>
      </c>
      <c r="I125" s="97">
        <f t="shared" ref="I125" si="340">U125+AF125+AQ125</f>
        <v>0.68253968253968256</v>
      </c>
      <c r="J125" s="97">
        <f t="shared" ref="J125" si="341">V125+AG125+AR125</f>
        <v>0.74404761904761896</v>
      </c>
      <c r="K125" s="38">
        <v>504</v>
      </c>
      <c r="L125" s="37"/>
      <c r="M125" s="37"/>
      <c r="N125" s="37"/>
      <c r="O125" s="37"/>
      <c r="P125" s="37">
        <v>42</v>
      </c>
      <c r="Q125" s="37">
        <v>229</v>
      </c>
      <c r="R125" s="37">
        <v>61</v>
      </c>
      <c r="S125" s="37">
        <v>13</v>
      </c>
      <c r="T125" s="37">
        <v>3</v>
      </c>
      <c r="U125" s="117">
        <f t="shared" ref="U125" si="342">(P125+Q125+R125)/K125</f>
        <v>0.65873015873015872</v>
      </c>
      <c r="V125" s="97">
        <f t="shared" ref="V125" si="343">(P125+Q125+R125+S125+T125)/K125</f>
        <v>0.69047619047619047</v>
      </c>
      <c r="W125" s="37"/>
      <c r="X125" s="37"/>
      <c r="Y125" s="37"/>
      <c r="Z125" s="37"/>
      <c r="AA125" s="37">
        <v>0</v>
      </c>
      <c r="AB125" s="37">
        <v>0</v>
      </c>
      <c r="AC125" s="37">
        <v>1</v>
      </c>
      <c r="AD125" s="37">
        <v>4</v>
      </c>
      <c r="AE125" s="37">
        <v>1</v>
      </c>
      <c r="AF125" s="117">
        <f t="shared" ref="AF125" si="344">(AA125+AB125+AC125)/K125</f>
        <v>1.984126984126984E-3</v>
      </c>
      <c r="AG125" s="97">
        <f t="shared" ref="AG125" si="345">(AA125+AB125+AC125+AD125+AE125)/K125</f>
        <v>1.1904761904761904E-2</v>
      </c>
      <c r="AH125" s="37"/>
      <c r="AI125" s="37"/>
      <c r="AJ125" s="37"/>
      <c r="AK125" s="37"/>
      <c r="AL125" s="37">
        <v>2</v>
      </c>
      <c r="AM125" s="37">
        <v>5</v>
      </c>
      <c r="AN125" s="37">
        <v>4</v>
      </c>
      <c r="AO125" s="37">
        <v>5</v>
      </c>
      <c r="AP125" s="37">
        <v>5</v>
      </c>
      <c r="AQ125" s="117">
        <f t="shared" ref="AQ125" si="346">(AL125+AM125+AN125)/K125</f>
        <v>2.1825396825396824E-2</v>
      </c>
      <c r="AR125" s="97">
        <f t="shared" ref="AR125" si="347">(AL125+AM125+AN125+AO125+AP125)/K125</f>
        <v>4.1666666666666664E-2</v>
      </c>
    </row>
    <row r="126" spans="2:49" x14ac:dyDescent="0.25">
      <c r="B126" s="16"/>
      <c r="C126" s="5"/>
      <c r="D126" s="6"/>
      <c r="E126" s="6"/>
      <c r="F126" s="35" t="s">
        <v>2</v>
      </c>
      <c r="G126" s="35" t="s">
        <v>73</v>
      </c>
      <c r="H126" s="36">
        <v>4</v>
      </c>
      <c r="I126" s="97">
        <f t="shared" ref="I126" si="348">U126+AF126+AQ126</f>
        <v>1</v>
      </c>
      <c r="J126" s="97">
        <f>V126+AG126+AR126</f>
        <v>1</v>
      </c>
      <c r="K126" s="38">
        <v>22</v>
      </c>
      <c r="L126" s="37"/>
      <c r="M126" s="37"/>
      <c r="N126" s="35">
        <v>22</v>
      </c>
      <c r="O126" s="35">
        <v>0</v>
      </c>
      <c r="P126" s="35">
        <v>0</v>
      </c>
      <c r="Q126" s="35">
        <v>0</v>
      </c>
      <c r="R126" s="35">
        <v>0</v>
      </c>
      <c r="S126" s="35">
        <v>0</v>
      </c>
      <c r="T126" s="37">
        <v>0</v>
      </c>
      <c r="U126" s="117">
        <f t="shared" ref="U126" si="349">(N126+O126+P126+Q126+R126) /K126</f>
        <v>1</v>
      </c>
      <c r="V126" s="97">
        <f t="shared" ref="V126" si="350">(N126+O126+P126+Q126+R126+S126+T126)/K126</f>
        <v>1</v>
      </c>
      <c r="W126" s="37"/>
      <c r="X126" s="37"/>
      <c r="Y126" s="35">
        <v>0</v>
      </c>
      <c r="Z126" s="35">
        <v>0</v>
      </c>
      <c r="AA126" s="35">
        <v>0</v>
      </c>
      <c r="AB126" s="35">
        <v>0</v>
      </c>
      <c r="AC126" s="35">
        <v>0</v>
      </c>
      <c r="AD126" s="35">
        <v>0</v>
      </c>
      <c r="AE126" s="37">
        <v>0</v>
      </c>
      <c r="AF126" s="117">
        <f t="shared" ref="AF126" si="351">(Y126+Z126+AA126+AB126+AC126) /K126</f>
        <v>0</v>
      </c>
      <c r="AG126" s="97">
        <f t="shared" ref="AG126" si="352">(Y126+Z126+AA126+AB126+AC126+AD126+AE126)/K126</f>
        <v>0</v>
      </c>
      <c r="AH126" s="37"/>
      <c r="AI126" s="37"/>
      <c r="AJ126" s="35">
        <v>0</v>
      </c>
      <c r="AK126" s="35">
        <v>0</v>
      </c>
      <c r="AL126" s="35">
        <v>0</v>
      </c>
      <c r="AM126" s="35">
        <v>0</v>
      </c>
      <c r="AN126" s="35">
        <v>0</v>
      </c>
      <c r="AO126" s="35">
        <v>0</v>
      </c>
      <c r="AP126" s="37">
        <v>0</v>
      </c>
      <c r="AQ126" s="117">
        <f t="shared" ref="AQ126" si="353">(AJ126+AK126+AL126+AM126+AN126) /K126</f>
        <v>0</v>
      </c>
      <c r="AR126" s="97">
        <f t="shared" ref="AR126" si="354">(AJ126+AK126+AL126+AM126+AN126+AO126+AP126)/K126</f>
        <v>0</v>
      </c>
    </row>
    <row r="127" spans="2:49" x14ac:dyDescent="0.25">
      <c r="B127" s="16"/>
      <c r="C127" s="5"/>
      <c r="D127" s="6"/>
      <c r="E127" s="6"/>
      <c r="F127" s="35" t="s">
        <v>4</v>
      </c>
      <c r="G127" s="35" t="s">
        <v>73</v>
      </c>
      <c r="H127" s="36">
        <v>3</v>
      </c>
      <c r="I127" s="96" t="s">
        <v>28</v>
      </c>
      <c r="J127" s="96" t="s">
        <v>28</v>
      </c>
      <c r="K127" s="39" t="s">
        <v>29</v>
      </c>
      <c r="L127" s="40"/>
      <c r="M127" s="40"/>
      <c r="N127" s="40"/>
      <c r="O127" s="40"/>
      <c r="P127" s="40"/>
      <c r="Q127" s="40"/>
      <c r="R127" s="40"/>
      <c r="S127" s="40"/>
      <c r="T127" s="40"/>
      <c r="U127" s="117"/>
      <c r="V127" s="97"/>
      <c r="W127" s="37"/>
      <c r="X127" s="37"/>
      <c r="Y127" s="37"/>
      <c r="Z127" s="37"/>
      <c r="AA127" s="37"/>
      <c r="AB127" s="37"/>
      <c r="AC127" s="37"/>
      <c r="AD127" s="37"/>
      <c r="AE127" s="37"/>
      <c r="AF127" s="117"/>
      <c r="AG127" s="97"/>
      <c r="AH127" s="37"/>
      <c r="AI127" s="37"/>
      <c r="AJ127" s="37"/>
      <c r="AK127" s="37"/>
      <c r="AL127" s="37"/>
      <c r="AM127" s="37"/>
      <c r="AN127" s="37"/>
      <c r="AO127" s="37"/>
      <c r="AP127" s="37"/>
      <c r="AQ127" s="117"/>
      <c r="AR127" s="97"/>
    </row>
    <row r="128" spans="2:49" x14ac:dyDescent="0.25">
      <c r="B128" s="16"/>
      <c r="C128" s="5"/>
      <c r="D128" s="6"/>
      <c r="E128" s="6"/>
      <c r="F128" s="35" t="s">
        <v>5</v>
      </c>
      <c r="G128" s="35" t="s">
        <v>73</v>
      </c>
      <c r="H128" s="36">
        <v>6</v>
      </c>
      <c r="I128" s="96" t="s">
        <v>28</v>
      </c>
      <c r="J128" s="96" t="s">
        <v>28</v>
      </c>
      <c r="K128" s="39" t="s">
        <v>29</v>
      </c>
      <c r="L128" s="40"/>
      <c r="M128" s="40"/>
      <c r="N128" s="40"/>
      <c r="O128" s="40"/>
      <c r="P128" s="40"/>
      <c r="Q128" s="40"/>
      <c r="R128" s="40"/>
      <c r="S128" s="40"/>
      <c r="T128" s="40"/>
      <c r="U128" s="117"/>
      <c r="V128" s="97"/>
      <c r="W128" s="37"/>
      <c r="X128" s="37"/>
      <c r="Y128" s="37"/>
      <c r="Z128" s="37"/>
      <c r="AA128" s="37"/>
      <c r="AB128" s="37"/>
      <c r="AC128" s="37"/>
      <c r="AD128" s="37"/>
      <c r="AE128" s="37"/>
      <c r="AF128" s="117"/>
      <c r="AG128" s="97"/>
      <c r="AH128" s="37"/>
      <c r="AI128" s="37"/>
      <c r="AJ128" s="37"/>
      <c r="AK128" s="37"/>
      <c r="AL128" s="37"/>
      <c r="AM128" s="37"/>
      <c r="AN128" s="37"/>
      <c r="AO128" s="37"/>
      <c r="AP128" s="37"/>
      <c r="AQ128" s="117"/>
      <c r="AR128" s="97"/>
    </row>
    <row r="129" spans="2:49" s="28" customFormat="1" ht="15.75" thickBot="1" x14ac:dyDescent="0.3">
      <c r="B129" s="27"/>
      <c r="C129" s="8"/>
      <c r="D129" s="8"/>
      <c r="E129" s="8"/>
      <c r="F129" s="44"/>
      <c r="G129" s="44"/>
      <c r="H129" s="42"/>
      <c r="I129" s="98"/>
      <c r="J129" s="98"/>
      <c r="K129" s="43"/>
      <c r="L129" s="44"/>
      <c r="M129" s="44"/>
      <c r="N129" s="44"/>
      <c r="O129" s="44"/>
      <c r="P129" s="44"/>
      <c r="Q129" s="44"/>
      <c r="R129" s="44"/>
      <c r="S129" s="44"/>
      <c r="T129" s="44"/>
      <c r="U129" s="118"/>
      <c r="V129" s="103"/>
      <c r="W129" s="44"/>
      <c r="X129" s="44"/>
      <c r="Y129" s="44"/>
      <c r="Z129" s="44"/>
      <c r="AA129" s="44"/>
      <c r="AB129" s="44"/>
      <c r="AC129" s="44"/>
      <c r="AD129" s="44"/>
      <c r="AE129" s="44"/>
      <c r="AF129" s="118"/>
      <c r="AG129" s="103"/>
      <c r="AH129" s="44"/>
      <c r="AI129" s="44"/>
      <c r="AJ129" s="44"/>
      <c r="AK129" s="44"/>
      <c r="AL129" s="44"/>
      <c r="AM129" s="44"/>
      <c r="AN129" s="44"/>
      <c r="AO129" s="44"/>
      <c r="AP129" s="44"/>
      <c r="AQ129" s="118"/>
      <c r="AR129" s="103"/>
      <c r="AS129" s="26"/>
      <c r="AT129" s="26"/>
      <c r="AU129" s="26"/>
      <c r="AV129" s="26"/>
      <c r="AW129" s="26"/>
    </row>
    <row r="130" spans="2:49" x14ac:dyDescent="0.25">
      <c r="B130" s="16"/>
      <c r="C130" s="5" t="s">
        <v>26</v>
      </c>
      <c r="D130" s="6"/>
      <c r="E130" s="6"/>
      <c r="F130" s="35" t="s">
        <v>1</v>
      </c>
      <c r="G130" s="35" t="s">
        <v>73</v>
      </c>
      <c r="H130" s="36">
        <v>1</v>
      </c>
      <c r="I130" s="97">
        <f t="shared" ref="I130" si="355">U130+AF130+AQ130</f>
        <v>0.7413333333333334</v>
      </c>
      <c r="J130" s="97">
        <f t="shared" ref="J130" si="356">V130+AG130+AR130</f>
        <v>0.78079999999999994</v>
      </c>
      <c r="K130" s="39">
        <v>1875</v>
      </c>
      <c r="L130" s="37"/>
      <c r="M130" s="37"/>
      <c r="N130" s="37"/>
      <c r="O130" s="37"/>
      <c r="P130" s="37"/>
      <c r="Q130" s="40">
        <v>1118</v>
      </c>
      <c r="R130" s="37">
        <v>271</v>
      </c>
      <c r="S130" s="37">
        <v>55</v>
      </c>
      <c r="T130" s="37">
        <v>12</v>
      </c>
      <c r="U130" s="117">
        <f t="shared" ref="U130" si="357">(Q130+R130)/K130</f>
        <v>0.74080000000000001</v>
      </c>
      <c r="V130" s="97">
        <f t="shared" ref="V130" si="358">(Q130+R130+S130+T130)/K130</f>
        <v>0.7765333333333333</v>
      </c>
      <c r="W130" s="37"/>
      <c r="X130" s="37"/>
      <c r="Y130" s="37"/>
      <c r="Z130" s="37"/>
      <c r="AA130" s="37"/>
      <c r="AB130" s="37">
        <v>0</v>
      </c>
      <c r="AC130" s="37">
        <v>1</v>
      </c>
      <c r="AD130" s="37">
        <v>1</v>
      </c>
      <c r="AE130" s="37">
        <v>0</v>
      </c>
      <c r="AF130" s="117">
        <f t="shared" ref="AF130" si="359">(AB130+AC130)/K130</f>
        <v>5.3333333333333336E-4</v>
      </c>
      <c r="AG130" s="97">
        <f t="shared" ref="AG130" si="360">(AB130+AC130+AD130+AE130)/K130</f>
        <v>1.0666666666666667E-3</v>
      </c>
      <c r="AH130" s="37"/>
      <c r="AI130" s="37"/>
      <c r="AJ130" s="37"/>
      <c r="AK130" s="37"/>
      <c r="AL130" s="37"/>
      <c r="AM130" s="37">
        <v>0</v>
      </c>
      <c r="AN130" s="37">
        <v>0</v>
      </c>
      <c r="AO130" s="37">
        <v>3</v>
      </c>
      <c r="AP130" s="37">
        <v>3</v>
      </c>
      <c r="AQ130" s="117">
        <f t="shared" ref="AQ130" si="361">(AM130+AN130)/K130</f>
        <v>0</v>
      </c>
      <c r="AR130" s="97">
        <f t="shared" ref="AR130" si="362">(AM130+AN130+AO130+AP130)/K130</f>
        <v>3.2000000000000002E-3</v>
      </c>
    </row>
    <row r="131" spans="2:49" x14ac:dyDescent="0.25">
      <c r="B131" s="16"/>
      <c r="C131" s="5"/>
      <c r="D131" s="6"/>
      <c r="E131" s="6"/>
      <c r="F131" s="35" t="s">
        <v>32</v>
      </c>
      <c r="G131" s="35" t="s">
        <v>73</v>
      </c>
      <c r="H131" s="36">
        <v>2</v>
      </c>
      <c r="I131" s="97">
        <f t="shared" ref="I131" si="363">U131+AF131+AQ131</f>
        <v>0.70933333333333337</v>
      </c>
      <c r="J131" s="97">
        <f t="shared" ref="J131" si="364">V131+AG131+AR131</f>
        <v>0.78160000000000007</v>
      </c>
      <c r="K131" s="39">
        <v>3750</v>
      </c>
      <c r="L131" s="37"/>
      <c r="M131" s="37"/>
      <c r="N131" s="37"/>
      <c r="O131" s="37"/>
      <c r="P131" s="37">
        <v>7</v>
      </c>
      <c r="Q131" s="40">
        <v>1917</v>
      </c>
      <c r="R131" s="37">
        <v>698</v>
      </c>
      <c r="S131" s="37">
        <v>166</v>
      </c>
      <c r="T131" s="37">
        <v>62</v>
      </c>
      <c r="U131" s="117">
        <f t="shared" ref="U131" si="365">(P131+Q131+R131)/K131</f>
        <v>0.69920000000000004</v>
      </c>
      <c r="V131" s="97">
        <f t="shared" ref="V131" si="366">(P131+Q131+R131+S131+T131)/K131</f>
        <v>0.76</v>
      </c>
      <c r="W131" s="37"/>
      <c r="X131" s="37"/>
      <c r="Y131" s="37"/>
      <c r="Z131" s="37"/>
      <c r="AA131" s="37">
        <v>0</v>
      </c>
      <c r="AB131" s="37">
        <v>2</v>
      </c>
      <c r="AC131" s="37">
        <v>8</v>
      </c>
      <c r="AD131" s="37">
        <v>6</v>
      </c>
      <c r="AE131" s="37">
        <v>9</v>
      </c>
      <c r="AF131" s="117">
        <f t="shared" ref="AF131" si="367">(AA131+AB131+AC131)/K131</f>
        <v>2.6666666666666666E-3</v>
      </c>
      <c r="AG131" s="97">
        <f t="shared" ref="AG131" si="368">(AA131+AB131+AC131+AD131+AE131)/K131</f>
        <v>6.6666666666666671E-3</v>
      </c>
      <c r="AH131" s="37"/>
      <c r="AI131" s="37"/>
      <c r="AJ131" s="37"/>
      <c r="AK131" s="37"/>
      <c r="AL131" s="37">
        <v>6</v>
      </c>
      <c r="AM131" s="37">
        <v>12</v>
      </c>
      <c r="AN131" s="37">
        <v>10</v>
      </c>
      <c r="AO131" s="37">
        <v>12</v>
      </c>
      <c r="AP131" s="37">
        <v>16</v>
      </c>
      <c r="AQ131" s="117">
        <f t="shared" ref="AQ131" si="369">(AL131+AM131+AN131)/K131</f>
        <v>7.4666666666666666E-3</v>
      </c>
      <c r="AR131" s="97">
        <f t="shared" ref="AR131" si="370">(AL131+AM131+AN131+AO131+AP131)/K131</f>
        <v>1.4933333333333333E-2</v>
      </c>
    </row>
    <row r="132" spans="2:49" x14ac:dyDescent="0.25">
      <c r="B132" s="16"/>
      <c r="C132" s="5"/>
      <c r="D132" s="6"/>
      <c r="E132" s="6"/>
      <c r="F132" s="35" t="s">
        <v>2</v>
      </c>
      <c r="G132" s="35" t="s">
        <v>73</v>
      </c>
      <c r="H132" s="36">
        <v>4</v>
      </c>
      <c r="I132" s="97">
        <f t="shared" ref="I132" si="371">U132+AF132+AQ132</f>
        <v>0.64684014869888473</v>
      </c>
      <c r="J132" s="97">
        <f>V132+AG132+AR132</f>
        <v>0.74349442379182151</v>
      </c>
      <c r="K132" s="38">
        <v>538</v>
      </c>
      <c r="L132" s="37"/>
      <c r="M132" s="37"/>
      <c r="N132" s="35">
        <v>21</v>
      </c>
      <c r="O132" s="35">
        <v>91</v>
      </c>
      <c r="P132" s="35">
        <v>80</v>
      </c>
      <c r="Q132" s="35">
        <v>76</v>
      </c>
      <c r="R132" s="35">
        <v>42</v>
      </c>
      <c r="S132" s="35">
        <v>34</v>
      </c>
      <c r="T132" s="37">
        <v>13</v>
      </c>
      <c r="U132" s="117">
        <f t="shared" ref="U132" si="372">(N132+O132+P132+Q132+R132) /K132</f>
        <v>0.57620817843866168</v>
      </c>
      <c r="V132" s="97">
        <f t="shared" ref="V132" si="373">(N132+O132+P132+Q132+R132+S132+T132)/K132</f>
        <v>0.66356877323420072</v>
      </c>
      <c r="W132" s="37"/>
      <c r="X132" s="37"/>
      <c r="Y132" s="35">
        <v>0</v>
      </c>
      <c r="Z132" s="35">
        <v>0</v>
      </c>
      <c r="AA132" s="35">
        <v>0</v>
      </c>
      <c r="AB132" s="35">
        <v>2</v>
      </c>
      <c r="AC132" s="35">
        <v>1</v>
      </c>
      <c r="AD132" s="35">
        <v>1</v>
      </c>
      <c r="AE132" s="37">
        <v>1</v>
      </c>
      <c r="AF132" s="117">
        <f t="shared" ref="AF132" si="374">(Y132+Z132+AA132+AB132+AC132) /K132</f>
        <v>5.5762081784386614E-3</v>
      </c>
      <c r="AG132" s="97">
        <f t="shared" ref="AG132" si="375">(Y132+Z132+AA132+AB132+AC132+AD132+AE132)/K132</f>
        <v>9.2936802973977699E-3</v>
      </c>
      <c r="AH132" s="37"/>
      <c r="AI132" s="37"/>
      <c r="AJ132" s="35">
        <v>11</v>
      </c>
      <c r="AK132" s="35">
        <v>2</v>
      </c>
      <c r="AL132" s="35">
        <v>9</v>
      </c>
      <c r="AM132" s="35">
        <v>10</v>
      </c>
      <c r="AN132" s="35">
        <v>3</v>
      </c>
      <c r="AO132" s="35">
        <v>2</v>
      </c>
      <c r="AP132" s="37">
        <v>1</v>
      </c>
      <c r="AQ132" s="117">
        <f t="shared" ref="AQ132" si="376">(AJ132+AK132+AL132+AM132+AN132) /K132</f>
        <v>6.5055762081784388E-2</v>
      </c>
      <c r="AR132" s="97">
        <f t="shared" ref="AR132" si="377">(AJ132+AK132+AL132+AM132+AN132+AO132+AP132)/K132</f>
        <v>7.0631970260223054E-2</v>
      </c>
    </row>
    <row r="133" spans="2:49" x14ac:dyDescent="0.25">
      <c r="B133" s="16"/>
      <c r="C133" s="5"/>
      <c r="D133" s="6"/>
      <c r="E133" s="6"/>
      <c r="F133" s="35" t="s">
        <v>4</v>
      </c>
      <c r="G133" s="35" t="s">
        <v>73</v>
      </c>
      <c r="H133" s="36">
        <v>3</v>
      </c>
      <c r="I133" s="96" t="s">
        <v>28</v>
      </c>
      <c r="J133" s="96" t="s">
        <v>28</v>
      </c>
      <c r="K133" s="39" t="s">
        <v>29</v>
      </c>
      <c r="L133" s="40"/>
      <c r="M133" s="40"/>
      <c r="N133" s="40"/>
      <c r="O133" s="40"/>
      <c r="P133" s="40"/>
      <c r="Q133" s="40"/>
      <c r="R133" s="40"/>
      <c r="S133" s="40"/>
      <c r="T133" s="40"/>
      <c r="U133" s="117"/>
      <c r="V133" s="97"/>
      <c r="W133" s="37"/>
      <c r="X133" s="37"/>
      <c r="Y133" s="37"/>
      <c r="Z133" s="37"/>
      <c r="AA133" s="37"/>
      <c r="AB133" s="37"/>
      <c r="AC133" s="37"/>
      <c r="AD133" s="37"/>
      <c r="AE133" s="37"/>
      <c r="AF133" s="117"/>
      <c r="AG133" s="97"/>
      <c r="AH133" s="37"/>
      <c r="AI133" s="37"/>
      <c r="AJ133" s="37"/>
      <c r="AK133" s="37"/>
      <c r="AL133" s="37"/>
      <c r="AM133" s="37"/>
      <c r="AN133" s="37"/>
      <c r="AO133" s="37"/>
      <c r="AP133" s="37"/>
      <c r="AQ133" s="117"/>
      <c r="AR133" s="97"/>
    </row>
    <row r="134" spans="2:49" x14ac:dyDescent="0.25">
      <c r="B134" s="16"/>
      <c r="C134" s="5"/>
      <c r="D134" s="6"/>
      <c r="E134" s="6"/>
      <c r="F134" s="35" t="s">
        <v>5</v>
      </c>
      <c r="G134" s="35" t="s">
        <v>73</v>
      </c>
      <c r="H134" s="36">
        <v>6</v>
      </c>
      <c r="I134" s="96" t="s">
        <v>28</v>
      </c>
      <c r="J134" s="96" t="s">
        <v>28</v>
      </c>
      <c r="K134" s="39" t="s">
        <v>29</v>
      </c>
      <c r="L134" s="40"/>
      <c r="M134" s="40"/>
      <c r="N134" s="40"/>
      <c r="O134" s="40"/>
      <c r="P134" s="40"/>
      <c r="Q134" s="40"/>
      <c r="R134" s="40"/>
      <c r="S134" s="40"/>
      <c r="T134" s="40"/>
      <c r="U134" s="117"/>
      <c r="V134" s="97"/>
      <c r="W134" s="37"/>
      <c r="X134" s="37"/>
      <c r="Y134" s="37"/>
      <c r="Z134" s="37"/>
      <c r="AA134" s="37"/>
      <c r="AB134" s="37"/>
      <c r="AC134" s="37"/>
      <c r="AD134" s="37"/>
      <c r="AE134" s="37"/>
      <c r="AF134" s="117"/>
      <c r="AG134" s="97"/>
      <c r="AH134" s="37"/>
      <c r="AI134" s="37"/>
      <c r="AJ134" s="37"/>
      <c r="AK134" s="37"/>
      <c r="AL134" s="37"/>
      <c r="AM134" s="37"/>
      <c r="AN134" s="37"/>
      <c r="AO134" s="37"/>
      <c r="AP134" s="37"/>
      <c r="AQ134" s="117"/>
      <c r="AR134" s="97"/>
    </row>
    <row r="135" spans="2:49" s="10" customFormat="1" ht="15.75" thickBot="1" x14ac:dyDescent="0.3">
      <c r="B135" s="15"/>
      <c r="C135" s="8"/>
      <c r="D135" s="9"/>
      <c r="E135" s="9"/>
      <c r="F135" s="44"/>
      <c r="G135" s="44"/>
      <c r="H135" s="42"/>
      <c r="I135" s="98"/>
      <c r="J135" s="98"/>
      <c r="K135" s="43"/>
      <c r="L135" s="44"/>
      <c r="M135" s="44"/>
      <c r="N135" s="44"/>
      <c r="O135" s="44"/>
      <c r="P135" s="44"/>
      <c r="Q135" s="44"/>
      <c r="R135" s="44"/>
      <c r="S135" s="44"/>
      <c r="T135" s="44"/>
      <c r="U135" s="118"/>
      <c r="V135" s="103"/>
      <c r="W135" s="44"/>
      <c r="X135" s="44"/>
      <c r="Y135" s="44"/>
      <c r="Z135" s="44"/>
      <c r="AA135" s="44"/>
      <c r="AB135" s="44"/>
      <c r="AC135" s="44"/>
      <c r="AD135" s="44"/>
      <c r="AE135" s="44"/>
      <c r="AF135" s="118"/>
      <c r="AG135" s="103"/>
      <c r="AH135" s="44"/>
      <c r="AI135" s="44"/>
      <c r="AJ135" s="44"/>
      <c r="AK135" s="44"/>
      <c r="AL135" s="44"/>
      <c r="AM135" s="44"/>
      <c r="AN135" s="44"/>
      <c r="AO135" s="44"/>
      <c r="AP135" s="44"/>
      <c r="AQ135" s="118"/>
      <c r="AR135" s="103"/>
      <c r="AS135" s="17"/>
      <c r="AT135" s="17"/>
      <c r="AU135" s="17"/>
      <c r="AV135" s="17"/>
      <c r="AW135" s="17"/>
    </row>
    <row r="136" spans="2:49" x14ac:dyDescent="0.25">
      <c r="B136" s="16"/>
      <c r="C136" s="5" t="s">
        <v>27</v>
      </c>
      <c r="D136" s="6"/>
      <c r="E136" s="6"/>
      <c r="F136" s="35" t="s">
        <v>1</v>
      </c>
      <c r="G136" s="35" t="s">
        <v>73</v>
      </c>
      <c r="H136" s="36">
        <v>1</v>
      </c>
      <c r="I136" s="96" t="s">
        <v>28</v>
      </c>
      <c r="J136" s="96" t="s">
        <v>28</v>
      </c>
      <c r="K136" s="38" t="s">
        <v>29</v>
      </c>
      <c r="L136" s="37"/>
      <c r="M136" s="37"/>
      <c r="N136" s="37"/>
      <c r="O136" s="37"/>
      <c r="P136" s="37"/>
      <c r="Q136" s="37"/>
      <c r="R136" s="37"/>
      <c r="S136" s="37"/>
      <c r="T136" s="37"/>
      <c r="U136" s="117"/>
      <c r="V136" s="97"/>
      <c r="W136" s="37"/>
      <c r="X136" s="37"/>
      <c r="Y136" s="37"/>
      <c r="Z136" s="37"/>
      <c r="AA136" s="37"/>
      <c r="AB136" s="37"/>
      <c r="AC136" s="37"/>
      <c r="AD136" s="37"/>
      <c r="AE136" s="37"/>
      <c r="AF136" s="117"/>
      <c r="AG136" s="97"/>
      <c r="AH136" s="37"/>
      <c r="AI136" s="37"/>
      <c r="AJ136" s="37"/>
      <c r="AK136" s="37"/>
      <c r="AL136" s="37"/>
      <c r="AM136" s="37"/>
      <c r="AN136" s="37"/>
      <c r="AO136" s="37"/>
      <c r="AP136" s="37"/>
      <c r="AQ136" s="117"/>
      <c r="AR136" s="97"/>
    </row>
    <row r="137" spans="2:49" x14ac:dyDescent="0.25">
      <c r="B137" s="16"/>
      <c r="C137" s="5"/>
      <c r="D137" s="6"/>
      <c r="E137" s="6"/>
      <c r="F137" s="35" t="s">
        <v>32</v>
      </c>
      <c r="G137" s="35" t="s">
        <v>73</v>
      </c>
      <c r="H137" s="36">
        <v>2</v>
      </c>
      <c r="I137" s="96" t="s">
        <v>28</v>
      </c>
      <c r="J137" s="96" t="s">
        <v>28</v>
      </c>
      <c r="K137" s="38" t="s">
        <v>29</v>
      </c>
      <c r="L137" s="37"/>
      <c r="M137" s="37"/>
      <c r="N137" s="37"/>
      <c r="O137" s="37"/>
      <c r="P137" s="37"/>
      <c r="Q137" s="37"/>
      <c r="R137" s="37"/>
      <c r="S137" s="37"/>
      <c r="T137" s="37"/>
      <c r="U137" s="117"/>
      <c r="V137" s="97"/>
      <c r="W137" s="37"/>
      <c r="X137" s="37"/>
      <c r="Y137" s="37"/>
      <c r="Z137" s="37"/>
      <c r="AA137" s="37"/>
      <c r="AB137" s="37"/>
      <c r="AC137" s="37"/>
      <c r="AD137" s="37"/>
      <c r="AE137" s="37"/>
      <c r="AF137" s="117"/>
      <c r="AG137" s="97"/>
      <c r="AH137" s="37"/>
      <c r="AI137" s="37"/>
      <c r="AJ137" s="37"/>
      <c r="AK137" s="37"/>
      <c r="AL137" s="37"/>
      <c r="AM137" s="37"/>
      <c r="AN137" s="37"/>
      <c r="AO137" s="37"/>
      <c r="AP137" s="37"/>
      <c r="AQ137" s="117"/>
      <c r="AR137" s="97"/>
    </row>
    <row r="138" spans="2:49" x14ac:dyDescent="0.25">
      <c r="B138" s="16"/>
      <c r="C138" s="5"/>
      <c r="D138" s="6"/>
      <c r="E138" s="6"/>
      <c r="F138" s="35" t="s">
        <v>2</v>
      </c>
      <c r="G138" s="35" t="s">
        <v>73</v>
      </c>
      <c r="H138" s="36">
        <v>4</v>
      </c>
      <c r="I138" s="97">
        <f t="shared" ref="I138" si="378">U138+AF138+AQ138</f>
        <v>0.64864864864864857</v>
      </c>
      <c r="J138" s="97">
        <f>V138+AG138+AR138</f>
        <v>0.75675675675675669</v>
      </c>
      <c r="K138" s="38">
        <v>148</v>
      </c>
      <c r="L138" s="37"/>
      <c r="M138" s="37"/>
      <c r="N138" s="35">
        <v>6</v>
      </c>
      <c r="O138" s="35">
        <v>31</v>
      </c>
      <c r="P138" s="35">
        <v>18</v>
      </c>
      <c r="Q138" s="35">
        <v>14</v>
      </c>
      <c r="R138" s="35">
        <v>17</v>
      </c>
      <c r="S138" s="35">
        <v>4</v>
      </c>
      <c r="T138" s="37">
        <v>2</v>
      </c>
      <c r="U138" s="117">
        <f t="shared" ref="U138" si="379">(N138+O138+P138+Q138+R138) /K138</f>
        <v>0.58108108108108103</v>
      </c>
      <c r="V138" s="97">
        <f t="shared" ref="V138" si="380">(N138+O138+P138+Q138+R138+S138+T138)/K138</f>
        <v>0.6216216216216216</v>
      </c>
      <c r="W138" s="37"/>
      <c r="X138" s="37"/>
      <c r="Y138" s="35">
        <v>0</v>
      </c>
      <c r="Z138" s="35">
        <v>0</v>
      </c>
      <c r="AA138" s="35">
        <v>1</v>
      </c>
      <c r="AB138" s="35">
        <v>1</v>
      </c>
      <c r="AC138" s="35">
        <v>3</v>
      </c>
      <c r="AD138" s="35">
        <v>5</v>
      </c>
      <c r="AE138" s="37">
        <v>2</v>
      </c>
      <c r="AF138" s="117">
        <f t="shared" ref="AF138" si="381">(Y138+Z138+AA138+AB138+AC138) /K138</f>
        <v>3.3783783783783786E-2</v>
      </c>
      <c r="AG138" s="97">
        <f t="shared" ref="AG138" si="382">(Y138+Z138+AA138+AB138+AC138+AD138+AE138)/K138</f>
        <v>8.1081081081081086E-2</v>
      </c>
      <c r="AH138" s="37"/>
      <c r="AI138" s="37"/>
      <c r="AJ138" s="35">
        <v>0</v>
      </c>
      <c r="AK138" s="35">
        <v>0</v>
      </c>
      <c r="AL138" s="35">
        <v>1</v>
      </c>
      <c r="AM138" s="35">
        <v>3</v>
      </c>
      <c r="AN138" s="35">
        <v>1</v>
      </c>
      <c r="AO138" s="35">
        <v>1</v>
      </c>
      <c r="AP138" s="37">
        <v>2</v>
      </c>
      <c r="AQ138" s="117">
        <f t="shared" ref="AQ138" si="383">(AJ138+AK138+AL138+AM138+AN138) /K138</f>
        <v>3.3783783783783786E-2</v>
      </c>
      <c r="AR138" s="97">
        <f t="shared" ref="AR138" si="384">(AJ138+AK138+AL138+AM138+AN138+AO138+AP138)/K138</f>
        <v>5.4054054054054057E-2</v>
      </c>
    </row>
    <row r="139" spans="2:49" x14ac:dyDescent="0.25">
      <c r="B139" s="16"/>
      <c r="C139" s="5"/>
      <c r="D139" s="6"/>
      <c r="E139" s="6"/>
      <c r="F139" s="35" t="s">
        <v>4</v>
      </c>
      <c r="G139" s="35" t="s">
        <v>73</v>
      </c>
      <c r="H139" s="36">
        <v>3</v>
      </c>
      <c r="I139" s="96" t="s">
        <v>28</v>
      </c>
      <c r="J139" s="96" t="s">
        <v>28</v>
      </c>
      <c r="K139" s="39" t="s">
        <v>29</v>
      </c>
      <c r="L139" s="40"/>
      <c r="M139" s="40"/>
      <c r="N139" s="40"/>
      <c r="O139" s="40"/>
      <c r="P139" s="40"/>
      <c r="Q139" s="40"/>
      <c r="R139" s="40"/>
      <c r="S139" s="40"/>
      <c r="T139" s="40"/>
      <c r="U139" s="117"/>
      <c r="V139" s="97"/>
      <c r="W139" s="37"/>
      <c r="X139" s="37"/>
      <c r="Y139" s="37"/>
      <c r="Z139" s="37"/>
      <c r="AA139" s="37"/>
      <c r="AB139" s="37"/>
      <c r="AC139" s="37"/>
      <c r="AD139" s="37"/>
      <c r="AE139" s="37"/>
      <c r="AF139" s="117"/>
      <c r="AG139" s="97"/>
      <c r="AH139" s="37"/>
      <c r="AI139" s="37"/>
      <c r="AJ139" s="37"/>
      <c r="AK139" s="37"/>
      <c r="AL139" s="37"/>
      <c r="AM139" s="37"/>
      <c r="AN139" s="37"/>
      <c r="AO139" s="37"/>
      <c r="AP139" s="37"/>
      <c r="AQ139" s="117"/>
      <c r="AR139" s="97"/>
    </row>
    <row r="140" spans="2:49" x14ac:dyDescent="0.25">
      <c r="B140" s="16"/>
      <c r="C140" s="5"/>
      <c r="D140" s="6"/>
      <c r="E140" s="6"/>
      <c r="F140" s="35" t="s">
        <v>5</v>
      </c>
      <c r="G140" s="35" t="s">
        <v>73</v>
      </c>
      <c r="H140" s="36">
        <v>6</v>
      </c>
      <c r="I140" s="96" t="s">
        <v>28</v>
      </c>
      <c r="J140" s="96" t="s">
        <v>28</v>
      </c>
      <c r="K140" s="39" t="s">
        <v>29</v>
      </c>
      <c r="L140" s="40"/>
      <c r="M140" s="40"/>
      <c r="N140" s="40"/>
      <c r="O140" s="40"/>
      <c r="P140" s="40"/>
      <c r="Q140" s="40"/>
      <c r="R140" s="40"/>
      <c r="S140" s="40"/>
      <c r="T140" s="40"/>
      <c r="U140" s="117"/>
      <c r="V140" s="97"/>
      <c r="W140" s="37"/>
      <c r="X140" s="37"/>
      <c r="Y140" s="37"/>
      <c r="Z140" s="37"/>
      <c r="AA140" s="37"/>
      <c r="AB140" s="37"/>
      <c r="AC140" s="37"/>
      <c r="AD140" s="37"/>
      <c r="AE140" s="37"/>
      <c r="AF140" s="117"/>
      <c r="AG140" s="97"/>
      <c r="AH140" s="37"/>
      <c r="AI140" s="37"/>
      <c r="AJ140" s="37"/>
      <c r="AK140" s="37"/>
      <c r="AL140" s="37"/>
      <c r="AM140" s="37"/>
      <c r="AN140" s="37"/>
      <c r="AO140" s="37"/>
      <c r="AP140" s="37"/>
      <c r="AQ140" s="117"/>
      <c r="AR140" s="97"/>
    </row>
    <row r="141" spans="2:49" s="10" customFormat="1" ht="15.75" thickBot="1" x14ac:dyDescent="0.3">
      <c r="B141" s="15"/>
      <c r="C141" s="8"/>
      <c r="D141" s="9"/>
      <c r="E141" s="9"/>
      <c r="F141" s="44"/>
      <c r="G141" s="44"/>
      <c r="H141" s="42"/>
      <c r="I141" s="98"/>
      <c r="J141" s="98"/>
      <c r="K141" s="43"/>
      <c r="L141" s="44"/>
      <c r="M141" s="44"/>
      <c r="N141" s="44"/>
      <c r="O141" s="44"/>
      <c r="P141" s="44"/>
      <c r="Q141" s="44"/>
      <c r="R141" s="44"/>
      <c r="S141" s="44"/>
      <c r="T141" s="44"/>
      <c r="U141" s="118"/>
      <c r="V141" s="103"/>
      <c r="W141" s="44"/>
      <c r="X141" s="44"/>
      <c r="Y141" s="44"/>
      <c r="Z141" s="44"/>
      <c r="AA141" s="44"/>
      <c r="AB141" s="44"/>
      <c r="AC141" s="44"/>
      <c r="AD141" s="44"/>
      <c r="AE141" s="44"/>
      <c r="AF141" s="118"/>
      <c r="AG141" s="103"/>
      <c r="AH141" s="44"/>
      <c r="AI141" s="44"/>
      <c r="AJ141" s="44"/>
      <c r="AK141" s="44"/>
      <c r="AL141" s="44"/>
      <c r="AM141" s="44"/>
      <c r="AN141" s="44"/>
      <c r="AO141" s="44"/>
      <c r="AP141" s="44"/>
      <c r="AQ141" s="118"/>
      <c r="AR141" s="103"/>
      <c r="AS141" s="17"/>
      <c r="AT141" s="17"/>
      <c r="AU141" s="17"/>
      <c r="AV141" s="17"/>
      <c r="AW141" s="17"/>
    </row>
    <row r="142" spans="2:49" x14ac:dyDescent="0.25">
      <c r="B142" s="16"/>
      <c r="C142" s="5" t="s">
        <v>6</v>
      </c>
      <c r="D142" s="6"/>
      <c r="E142" s="6"/>
      <c r="F142" s="35" t="s">
        <v>1</v>
      </c>
      <c r="G142" s="35" t="s">
        <v>73</v>
      </c>
      <c r="H142" s="36">
        <v>1</v>
      </c>
      <c r="I142" s="97">
        <f t="shared" ref="I142" si="385">U142+AF142+AQ142</f>
        <v>1.935483870967742E-2</v>
      </c>
      <c r="J142" s="97">
        <f t="shared" ref="J142" si="386">V142+AG142+AR142</f>
        <v>2.903225806451613E-2</v>
      </c>
      <c r="K142" s="38">
        <v>310</v>
      </c>
      <c r="L142" s="37"/>
      <c r="M142" s="37"/>
      <c r="N142" s="37"/>
      <c r="O142" s="37"/>
      <c r="P142" s="37"/>
      <c r="Q142" s="37">
        <v>0</v>
      </c>
      <c r="R142" s="37">
        <v>0</v>
      </c>
      <c r="S142" s="37">
        <v>0</v>
      </c>
      <c r="T142" s="37">
        <v>0</v>
      </c>
      <c r="U142" s="117">
        <f t="shared" ref="U142" si="387">(Q142+R142)/K142</f>
        <v>0</v>
      </c>
      <c r="V142" s="97">
        <f t="shared" ref="V142" si="388">(Q142+R142+S142+T142)/K142</f>
        <v>0</v>
      </c>
      <c r="W142" s="37"/>
      <c r="X142" s="37"/>
      <c r="Y142" s="37"/>
      <c r="Z142" s="37"/>
      <c r="AA142" s="37"/>
      <c r="AB142" s="37">
        <v>0</v>
      </c>
      <c r="AC142" s="37">
        <v>0</v>
      </c>
      <c r="AD142" s="37">
        <v>0</v>
      </c>
      <c r="AE142" s="37">
        <v>0</v>
      </c>
      <c r="AF142" s="117">
        <f t="shared" ref="AF142" si="389">(AB142+AC142)/K142</f>
        <v>0</v>
      </c>
      <c r="AG142" s="97">
        <f t="shared" ref="AG142" si="390">(AB142+AC142+AD142+AE142)/K142</f>
        <v>0</v>
      </c>
      <c r="AH142" s="37"/>
      <c r="AI142" s="37"/>
      <c r="AJ142" s="37"/>
      <c r="AK142" s="37"/>
      <c r="AL142" s="37"/>
      <c r="AM142" s="37">
        <v>3</v>
      </c>
      <c r="AN142" s="37">
        <v>3</v>
      </c>
      <c r="AO142" s="37">
        <v>0</v>
      </c>
      <c r="AP142" s="37">
        <v>3</v>
      </c>
      <c r="AQ142" s="117">
        <f t="shared" ref="AQ142" si="391">(AM142+AN142)/K142</f>
        <v>1.935483870967742E-2</v>
      </c>
      <c r="AR142" s="97">
        <f t="shared" ref="AR142" si="392">(AM142+AN142+AO142+AP142)/K142</f>
        <v>2.903225806451613E-2</v>
      </c>
    </row>
    <row r="143" spans="2:49" x14ac:dyDescent="0.25">
      <c r="B143" s="16"/>
      <c r="C143" s="5"/>
      <c r="D143" s="6"/>
      <c r="E143" s="6"/>
      <c r="F143" s="35" t="s">
        <v>32</v>
      </c>
      <c r="G143" s="35" t="s">
        <v>73</v>
      </c>
      <c r="H143" s="36">
        <v>2</v>
      </c>
      <c r="I143" s="97">
        <f t="shared" ref="I143" si="393">U143+AF143+AQ143</f>
        <v>0.95454545454545447</v>
      </c>
      <c r="J143" s="97">
        <f t="shared" ref="J143" si="394">V143+AG143+AR143</f>
        <v>0.97727272727272718</v>
      </c>
      <c r="K143" s="38">
        <v>44</v>
      </c>
      <c r="L143" s="37"/>
      <c r="M143" s="37"/>
      <c r="N143" s="40"/>
      <c r="O143" s="37"/>
      <c r="P143" s="37">
        <v>0</v>
      </c>
      <c r="Q143" s="37">
        <v>41</v>
      </c>
      <c r="R143" s="37">
        <v>0</v>
      </c>
      <c r="S143" s="37">
        <v>0</v>
      </c>
      <c r="T143" s="37">
        <v>0</v>
      </c>
      <c r="U143" s="117">
        <f t="shared" ref="U143" si="395">(P143+Q143+R143)/K143</f>
        <v>0.93181818181818177</v>
      </c>
      <c r="V143" s="97">
        <f t="shared" ref="V143" si="396">(P143+Q143+R143+S143+T143)/K143</f>
        <v>0.93181818181818177</v>
      </c>
      <c r="W143" s="37"/>
      <c r="X143" s="37"/>
      <c r="Y143" s="37"/>
      <c r="Z143" s="37"/>
      <c r="AA143" s="37">
        <v>0</v>
      </c>
      <c r="AB143" s="37">
        <v>0</v>
      </c>
      <c r="AC143" s="37">
        <v>0</v>
      </c>
      <c r="AD143" s="37">
        <v>0</v>
      </c>
      <c r="AE143" s="37">
        <v>0</v>
      </c>
      <c r="AF143" s="117">
        <f t="shared" ref="AF143" si="397">(AA143+AB143+AC143)/K143</f>
        <v>0</v>
      </c>
      <c r="AG143" s="97">
        <f t="shared" ref="AG143" si="398">(AA143+AB143+AC143+AD143+AE143)/K143</f>
        <v>0</v>
      </c>
      <c r="AH143" s="37"/>
      <c r="AI143" s="37"/>
      <c r="AJ143" s="37"/>
      <c r="AK143" s="37"/>
      <c r="AL143" s="37">
        <v>1</v>
      </c>
      <c r="AM143" s="37">
        <v>0</v>
      </c>
      <c r="AN143" s="37">
        <v>0</v>
      </c>
      <c r="AO143" s="37">
        <v>0</v>
      </c>
      <c r="AP143" s="37">
        <v>1</v>
      </c>
      <c r="AQ143" s="117">
        <f t="shared" ref="AQ143" si="399">(AL143+AM143+AN143)/K143</f>
        <v>2.2727272727272728E-2</v>
      </c>
      <c r="AR143" s="97">
        <f t="shared" ref="AR143" si="400">(AL143+AM143+AN143+AO143+AP143)/K143</f>
        <v>4.5454545454545456E-2</v>
      </c>
    </row>
    <row r="144" spans="2:49" x14ac:dyDescent="0.25">
      <c r="B144" s="16"/>
      <c r="C144" s="5"/>
      <c r="D144" s="6"/>
      <c r="E144" s="6"/>
      <c r="F144" s="35" t="s">
        <v>2</v>
      </c>
      <c r="G144" s="35" t="s">
        <v>73</v>
      </c>
      <c r="H144" s="36">
        <v>4</v>
      </c>
      <c r="I144" s="97">
        <f t="shared" ref="I144" si="401">U144+AF144+AQ144</f>
        <v>0.67394604694616367</v>
      </c>
      <c r="J144" s="97">
        <f>V144+AG144+AR144</f>
        <v>0.79761765736307377</v>
      </c>
      <c r="K144" s="39">
        <v>8563</v>
      </c>
      <c r="L144" s="40"/>
      <c r="M144" s="40"/>
      <c r="N144" s="56">
        <v>193</v>
      </c>
      <c r="O144" s="56">
        <v>508</v>
      </c>
      <c r="P144" s="56">
        <v>943</v>
      </c>
      <c r="Q144" s="56">
        <v>1888</v>
      </c>
      <c r="R144" s="56">
        <v>1827</v>
      </c>
      <c r="S144" s="56">
        <v>584</v>
      </c>
      <c r="T144" s="40">
        <v>217</v>
      </c>
      <c r="U144" s="117">
        <f t="shared" ref="U144" si="402">(N144+O144+P144+Q144+R144) /K144</f>
        <v>0.62583206820039705</v>
      </c>
      <c r="V144" s="97">
        <f t="shared" ref="V144" si="403">(N144+O144+P144+Q144+R144+S144+T144)/K144</f>
        <v>0.71937405115029784</v>
      </c>
      <c r="W144" s="37"/>
      <c r="X144" s="37"/>
      <c r="Y144" s="35">
        <v>6</v>
      </c>
      <c r="Z144" s="35">
        <v>4</v>
      </c>
      <c r="AA144" s="35">
        <v>21</v>
      </c>
      <c r="AB144" s="35">
        <v>29</v>
      </c>
      <c r="AC144" s="35">
        <v>72</v>
      </c>
      <c r="AD144" s="35">
        <v>82</v>
      </c>
      <c r="AE144" s="37">
        <v>52</v>
      </c>
      <c r="AF144" s="117">
        <f t="shared" ref="AF144" si="404">(Y144+Z144+AA144+AB144+AC144) /K144</f>
        <v>1.5415158238934953E-2</v>
      </c>
      <c r="AG144" s="97">
        <f t="shared" ref="AG144" si="405">(Y144+Z144+AA144+AB144+AC144+AD144+AE144)/K144</f>
        <v>3.1063879481490132E-2</v>
      </c>
      <c r="AH144" s="37"/>
      <c r="AI144" s="37"/>
      <c r="AJ144" s="35">
        <v>4</v>
      </c>
      <c r="AK144" s="35">
        <v>24</v>
      </c>
      <c r="AL144" s="35">
        <v>65</v>
      </c>
      <c r="AM144" s="35">
        <v>87</v>
      </c>
      <c r="AN144" s="35">
        <v>100</v>
      </c>
      <c r="AO144" s="35">
        <v>72</v>
      </c>
      <c r="AP144" s="37">
        <v>52</v>
      </c>
      <c r="AQ144" s="117">
        <f t="shared" ref="AQ144" si="406">(AJ144+AK144+AL144+AM144+AN144) /K144</f>
        <v>3.2698820506831719E-2</v>
      </c>
      <c r="AR144" s="97">
        <f t="shared" ref="AR144" si="407">(AJ144+AK144+AL144+AM144+AN144+AO144+AP144)/K144</f>
        <v>4.7179726731285766E-2</v>
      </c>
    </row>
    <row r="145" spans="2:49" x14ac:dyDescent="0.25">
      <c r="B145" s="16"/>
      <c r="C145" s="5"/>
      <c r="D145" s="6"/>
      <c r="E145" s="6"/>
      <c r="F145" s="35" t="s">
        <v>4</v>
      </c>
      <c r="G145" s="35" t="s">
        <v>73</v>
      </c>
      <c r="H145" s="36">
        <v>3</v>
      </c>
      <c r="I145" s="97">
        <f t="shared" ref="I145" si="408">U145+AF145+AQ145</f>
        <v>0.7696629213483146</v>
      </c>
      <c r="J145" s="97">
        <f t="shared" ref="J145" si="409">V145+AG145+AR145</f>
        <v>0.84394506866416974</v>
      </c>
      <c r="K145" s="39">
        <v>1602</v>
      </c>
      <c r="L145" s="40"/>
      <c r="M145" s="40"/>
      <c r="N145" s="40"/>
      <c r="O145" s="35">
        <v>15</v>
      </c>
      <c r="P145" s="35">
        <v>272</v>
      </c>
      <c r="Q145" s="35">
        <v>707</v>
      </c>
      <c r="R145" s="35">
        <v>221</v>
      </c>
      <c r="S145" s="35">
        <v>59</v>
      </c>
      <c r="T145" s="37">
        <v>28</v>
      </c>
      <c r="U145" s="117">
        <f t="shared" ref="U145" si="410">(O145+P145+Q145+R145)/K145</f>
        <v>0.7584269662921348</v>
      </c>
      <c r="V145" s="97">
        <f t="shared" ref="V145" si="411">(O145+P145+Q145+R145+S145+T145)/K145</f>
        <v>0.81273408239700373</v>
      </c>
      <c r="W145" s="37"/>
      <c r="X145" s="37"/>
      <c r="Y145" s="37"/>
      <c r="Z145" s="35">
        <v>0</v>
      </c>
      <c r="AA145" s="35">
        <v>1</v>
      </c>
      <c r="AB145" s="35">
        <v>1</v>
      </c>
      <c r="AC145" s="35">
        <v>0</v>
      </c>
      <c r="AD145" s="35">
        <v>0</v>
      </c>
      <c r="AE145" s="37">
        <v>0</v>
      </c>
      <c r="AF145" s="117">
        <f t="shared" ref="AF145" si="412">(Z145+AA145+AB145+AC145)/K145</f>
        <v>1.2484394506866417E-3</v>
      </c>
      <c r="AG145" s="97">
        <f t="shared" ref="AG145" si="413">(Z145+AA145+AB145+AC145+AD145+AE145)/K145</f>
        <v>1.2484394506866417E-3</v>
      </c>
      <c r="AH145" s="37"/>
      <c r="AI145" s="37"/>
      <c r="AJ145" s="37"/>
      <c r="AK145" s="35">
        <v>7</v>
      </c>
      <c r="AL145" s="35">
        <v>0</v>
      </c>
      <c r="AM145" s="35">
        <v>2</v>
      </c>
      <c r="AN145" s="35">
        <v>7</v>
      </c>
      <c r="AO145" s="35">
        <v>12</v>
      </c>
      <c r="AP145" s="37">
        <v>20</v>
      </c>
      <c r="AQ145" s="117">
        <f t="shared" ref="AQ145" si="414">(AK145+AL145+AM145+AN145)/K145</f>
        <v>9.9875156054931337E-3</v>
      </c>
      <c r="AR145" s="97">
        <f t="shared" ref="AR145" si="415">(AK145+AL145+AM145+AN145+AO145+AP145)/K145</f>
        <v>2.9962546816479401E-2</v>
      </c>
    </row>
    <row r="146" spans="2:49" s="3" customFormat="1" x14ac:dyDescent="0.25">
      <c r="B146" s="14"/>
      <c r="C146" s="5"/>
      <c r="D146" s="5"/>
      <c r="E146" s="5"/>
      <c r="F146" s="35" t="s">
        <v>5</v>
      </c>
      <c r="G146" s="35" t="s">
        <v>73</v>
      </c>
      <c r="H146" s="36">
        <v>6</v>
      </c>
      <c r="I146" s="97">
        <f t="shared" ref="I146" si="416">U146+AF146+AQ146</f>
        <v>0.74039938556067597</v>
      </c>
      <c r="J146" s="97">
        <f t="shared" ref="J146" si="417">V146+AG146+AR146</f>
        <v>0.84639016897081409</v>
      </c>
      <c r="K146" s="39">
        <v>651</v>
      </c>
      <c r="L146" s="56">
        <v>0</v>
      </c>
      <c r="M146" s="56">
        <v>0</v>
      </c>
      <c r="N146" s="56">
        <v>8</v>
      </c>
      <c r="O146" s="56">
        <v>44</v>
      </c>
      <c r="P146" s="56">
        <v>119</v>
      </c>
      <c r="Q146" s="56">
        <v>152</v>
      </c>
      <c r="R146" s="56">
        <v>88</v>
      </c>
      <c r="S146" s="56">
        <v>38</v>
      </c>
      <c r="T146" s="40">
        <v>26</v>
      </c>
      <c r="U146" s="117">
        <f t="shared" ref="U146" si="418">(L146+M146+N146+O146+P146+Q146+R146)/K146</f>
        <v>0.63133640552995396</v>
      </c>
      <c r="V146" s="97">
        <f t="shared" ref="V146" si="419">(L146+M146+N146+O146+P146+Q146+R146+S146+T146)/K146</f>
        <v>0.72964669738863286</v>
      </c>
      <c r="W146" s="35">
        <v>0</v>
      </c>
      <c r="X146" s="35">
        <v>0</v>
      </c>
      <c r="Y146" s="35">
        <v>0</v>
      </c>
      <c r="Z146" s="35">
        <v>0</v>
      </c>
      <c r="AA146" s="35">
        <v>0</v>
      </c>
      <c r="AB146" s="35">
        <v>0</v>
      </c>
      <c r="AC146" s="35">
        <v>0</v>
      </c>
      <c r="AD146" s="35">
        <v>0</v>
      </c>
      <c r="AE146" s="37">
        <v>0</v>
      </c>
      <c r="AF146" s="117">
        <f t="shared" ref="AF146" si="420">(W146+X146+Y146+Z146+AA146+AB146+AC146)/K146</f>
        <v>0</v>
      </c>
      <c r="AG146" s="97">
        <f t="shared" ref="AG146" si="421">(W146+X146+Y146+Z146+AA146+AB146+AC146+AD146+AE146)/K146</f>
        <v>0</v>
      </c>
      <c r="AH146" s="35">
        <v>13</v>
      </c>
      <c r="AI146" s="35">
        <v>5</v>
      </c>
      <c r="AJ146" s="35">
        <v>16</v>
      </c>
      <c r="AK146" s="35">
        <v>17</v>
      </c>
      <c r="AL146" s="35">
        <v>11</v>
      </c>
      <c r="AM146" s="35">
        <v>4</v>
      </c>
      <c r="AN146" s="35">
        <v>5</v>
      </c>
      <c r="AO146" s="35">
        <v>3</v>
      </c>
      <c r="AP146" s="37">
        <v>2</v>
      </c>
      <c r="AQ146" s="117">
        <f t="shared" ref="AQ146" si="422">(AH146+AI146+AJ146+AK146+AL146+AM146+AN146) /K146</f>
        <v>0.10906298003072197</v>
      </c>
      <c r="AR146" s="97">
        <f t="shared" ref="AR146" si="423">(AH146+AI146+AJ146+AK146+AL146+AM146+AN146+AO146+AP146)/K146</f>
        <v>0.11674347158218126</v>
      </c>
    </row>
    <row r="147" spans="2:49" s="10" customFormat="1" ht="15.75" thickBot="1" x14ac:dyDescent="0.3">
      <c r="B147" s="15"/>
      <c r="C147" s="8"/>
      <c r="D147" s="9"/>
      <c r="E147" s="9"/>
      <c r="F147" s="44"/>
      <c r="G147" s="44"/>
      <c r="H147" s="42"/>
      <c r="I147" s="98"/>
      <c r="J147" s="99"/>
      <c r="K147" s="43"/>
      <c r="L147" s="44"/>
      <c r="M147" s="44"/>
      <c r="N147" s="44"/>
      <c r="O147" s="44"/>
      <c r="P147" s="44"/>
      <c r="Q147" s="44"/>
      <c r="R147" s="44"/>
      <c r="S147" s="44"/>
      <c r="T147" s="44"/>
      <c r="U147" s="118"/>
      <c r="V147" s="103"/>
      <c r="W147" s="44"/>
      <c r="X147" s="44"/>
      <c r="Y147" s="44"/>
      <c r="Z147" s="44"/>
      <c r="AA147" s="44"/>
      <c r="AB147" s="44"/>
      <c r="AC147" s="44"/>
      <c r="AD147" s="44"/>
      <c r="AE147" s="44"/>
      <c r="AF147" s="118"/>
      <c r="AG147" s="103"/>
      <c r="AH147" s="44"/>
      <c r="AI147" s="44"/>
      <c r="AJ147" s="44"/>
      <c r="AK147" s="44"/>
      <c r="AL147" s="44"/>
      <c r="AM147" s="44"/>
      <c r="AN147" s="44"/>
      <c r="AO147" s="44"/>
      <c r="AP147" s="44"/>
      <c r="AQ147" s="118"/>
      <c r="AR147" s="103"/>
      <c r="AS147" s="17"/>
      <c r="AT147" s="17"/>
      <c r="AU147" s="17"/>
      <c r="AV147" s="17"/>
      <c r="AW147" s="17"/>
    </row>
    <row r="148" spans="2:49" x14ac:dyDescent="0.25">
      <c r="B148" s="16"/>
      <c r="C148" s="5" t="s">
        <v>7</v>
      </c>
      <c r="D148" s="6"/>
      <c r="E148" s="6"/>
      <c r="F148" s="35" t="s">
        <v>1</v>
      </c>
      <c r="G148" s="35" t="s">
        <v>73</v>
      </c>
      <c r="H148" s="36">
        <v>1</v>
      </c>
      <c r="I148" s="97">
        <f>U148+AF148+AQ148</f>
        <v>1.1834319526627219E-2</v>
      </c>
      <c r="J148" s="97">
        <f t="shared" ref="J148" si="424">V148+AG148+AR148</f>
        <v>2.3668639053254441E-2</v>
      </c>
      <c r="K148" s="38">
        <v>338</v>
      </c>
      <c r="L148" s="37"/>
      <c r="M148" s="37"/>
      <c r="N148" s="37"/>
      <c r="O148" s="37"/>
      <c r="P148" s="37"/>
      <c r="Q148" s="37">
        <v>0</v>
      </c>
      <c r="R148" s="37">
        <v>1</v>
      </c>
      <c r="S148" s="37">
        <v>0</v>
      </c>
      <c r="T148" s="37">
        <v>0</v>
      </c>
      <c r="U148" s="117">
        <f t="shared" ref="U148" si="425">(Q148+R148)/K148</f>
        <v>2.9585798816568047E-3</v>
      </c>
      <c r="V148" s="97">
        <f t="shared" ref="V148" si="426">(Q148+R148+S148+T148)/K148</f>
        <v>2.9585798816568047E-3</v>
      </c>
      <c r="W148" s="37"/>
      <c r="X148" s="37"/>
      <c r="Y148" s="37"/>
      <c r="Z148" s="37"/>
      <c r="AA148" s="37"/>
      <c r="AB148" s="37">
        <v>0</v>
      </c>
      <c r="AC148" s="37">
        <v>0</v>
      </c>
      <c r="AD148" s="37">
        <v>0</v>
      </c>
      <c r="AE148" s="37">
        <v>0</v>
      </c>
      <c r="AF148" s="117">
        <f t="shared" ref="AF148" si="427">(AB148+AC148)/K148</f>
        <v>0</v>
      </c>
      <c r="AG148" s="97">
        <f t="shared" ref="AG148" si="428">(AB148+AC148+AD148+AE148)/K148</f>
        <v>0</v>
      </c>
      <c r="AH148" s="37"/>
      <c r="AI148" s="37"/>
      <c r="AJ148" s="37"/>
      <c r="AK148" s="37"/>
      <c r="AL148" s="37"/>
      <c r="AM148" s="37">
        <v>2</v>
      </c>
      <c r="AN148" s="37">
        <v>1</v>
      </c>
      <c r="AO148" s="37">
        <v>3</v>
      </c>
      <c r="AP148" s="37">
        <v>1</v>
      </c>
      <c r="AQ148" s="117">
        <f t="shared" ref="AQ148" si="429">(AM148+AN148)/K148</f>
        <v>8.8757396449704144E-3</v>
      </c>
      <c r="AR148" s="97">
        <f t="shared" ref="AR148" si="430">(AM148+AN148+AO148+AP148)/K148</f>
        <v>2.0710059171597635E-2</v>
      </c>
    </row>
    <row r="149" spans="2:49" x14ac:dyDescent="0.25">
      <c r="B149" s="16"/>
      <c r="C149" s="5"/>
      <c r="D149" s="6"/>
      <c r="E149" s="6"/>
      <c r="F149" s="35" t="s">
        <v>32</v>
      </c>
      <c r="G149" s="35" t="s">
        <v>73</v>
      </c>
      <c r="H149" s="36">
        <v>2</v>
      </c>
      <c r="I149" s="97">
        <f t="shared" ref="I149" si="431">U149+AF149+AQ149</f>
        <v>0.95522388059701491</v>
      </c>
      <c r="J149" s="97">
        <f t="shared" ref="J149" si="432">V149+AG149+AR149</f>
        <v>0.97014925373134331</v>
      </c>
      <c r="K149" s="38">
        <v>134</v>
      </c>
      <c r="L149" s="40"/>
      <c r="M149" s="40"/>
      <c r="N149" s="40"/>
      <c r="O149" s="40"/>
      <c r="P149" s="40">
        <v>25</v>
      </c>
      <c r="Q149" s="37">
        <v>93</v>
      </c>
      <c r="R149" s="37">
        <v>9</v>
      </c>
      <c r="S149" s="37">
        <v>2</v>
      </c>
      <c r="T149" s="37">
        <v>0</v>
      </c>
      <c r="U149" s="117">
        <f t="shared" ref="U149" si="433">(P149+Q149+R149)/K149</f>
        <v>0.94776119402985071</v>
      </c>
      <c r="V149" s="97">
        <f t="shared" ref="V149" si="434">(P149+Q149+R149+S149+T149)/K149</f>
        <v>0.96268656716417911</v>
      </c>
      <c r="W149" s="37"/>
      <c r="X149" s="37"/>
      <c r="Y149" s="37"/>
      <c r="Z149" s="37"/>
      <c r="AA149" s="37">
        <v>0</v>
      </c>
      <c r="AB149" s="37">
        <v>0</v>
      </c>
      <c r="AC149" s="37">
        <v>0</v>
      </c>
      <c r="AD149" s="37">
        <v>0</v>
      </c>
      <c r="AE149" s="37">
        <v>0</v>
      </c>
      <c r="AF149" s="117">
        <f t="shared" ref="AF149" si="435">(AA149+AB149+AC149)/K149</f>
        <v>0</v>
      </c>
      <c r="AG149" s="97">
        <f t="shared" ref="AG149" si="436">(AA149+AB149+AC149+AD149+AE149)/K149</f>
        <v>0</v>
      </c>
      <c r="AH149" s="37"/>
      <c r="AI149" s="37"/>
      <c r="AJ149" s="37"/>
      <c r="AK149" s="37"/>
      <c r="AL149" s="37">
        <v>0</v>
      </c>
      <c r="AM149" s="37">
        <v>0</v>
      </c>
      <c r="AN149" s="37">
        <v>1</v>
      </c>
      <c r="AO149" s="37">
        <v>0</v>
      </c>
      <c r="AP149" s="37">
        <v>0</v>
      </c>
      <c r="AQ149" s="117">
        <f t="shared" ref="AQ149" si="437">(AL149+AM149+AN149)/K149</f>
        <v>7.462686567164179E-3</v>
      </c>
      <c r="AR149" s="97">
        <f t="shared" ref="AR149" si="438">(AL149+AM149+AN149+AO149+AP149)/K149</f>
        <v>7.462686567164179E-3</v>
      </c>
    </row>
    <row r="150" spans="2:49" x14ac:dyDescent="0.25">
      <c r="B150" s="16"/>
      <c r="C150" s="5"/>
      <c r="D150" s="6"/>
      <c r="E150" s="6"/>
      <c r="F150" s="35" t="s">
        <v>2</v>
      </c>
      <c r="G150" s="35" t="s">
        <v>73</v>
      </c>
      <c r="H150" s="36">
        <v>4</v>
      </c>
      <c r="I150" s="97">
        <f t="shared" ref="I150" si="439">U150+AF150+AQ150</f>
        <v>0.62781477957500798</v>
      </c>
      <c r="J150" s="97">
        <f>V150+AG150+AR150</f>
        <v>0.79479860450364725</v>
      </c>
      <c r="K150" s="39">
        <v>6306</v>
      </c>
      <c r="L150" s="40"/>
      <c r="M150" s="40"/>
      <c r="N150" s="56">
        <v>21</v>
      </c>
      <c r="O150" s="56">
        <v>474</v>
      </c>
      <c r="P150" s="56">
        <v>678</v>
      </c>
      <c r="Q150" s="56">
        <v>1127</v>
      </c>
      <c r="R150" s="56">
        <v>1423</v>
      </c>
      <c r="S150" s="56">
        <v>675</v>
      </c>
      <c r="T150" s="40">
        <v>222</v>
      </c>
      <c r="U150" s="117">
        <f t="shared" ref="U150" si="440">(N150+O150+P150+Q150+R150) /K150</f>
        <v>0.59039010466222641</v>
      </c>
      <c r="V150" s="97">
        <f t="shared" ref="V150" si="441">(N150+O150+P150+Q150+R150+S150+T150)/K150</f>
        <v>0.73263558515699334</v>
      </c>
      <c r="W150" s="37"/>
      <c r="X150" s="37"/>
      <c r="Y150" s="35">
        <v>1</v>
      </c>
      <c r="Z150" s="35">
        <v>2</v>
      </c>
      <c r="AA150" s="35">
        <v>9</v>
      </c>
      <c r="AB150" s="35">
        <v>14</v>
      </c>
      <c r="AC150" s="35">
        <v>25</v>
      </c>
      <c r="AD150" s="35">
        <v>44</v>
      </c>
      <c r="AE150" s="37">
        <v>38</v>
      </c>
      <c r="AF150" s="117">
        <f t="shared" ref="AF150" si="442">(Y150+Z150+AA150+AB150+AC150) /K150</f>
        <v>8.0875356803044723E-3</v>
      </c>
      <c r="AG150" s="97">
        <f t="shared" ref="AG150" si="443">(Y150+Z150+AA150+AB150+AC150+AD150+AE150)/K150</f>
        <v>2.1091024421186173E-2</v>
      </c>
      <c r="AH150" s="37"/>
      <c r="AI150" s="37"/>
      <c r="AJ150" s="35">
        <v>1</v>
      </c>
      <c r="AK150" s="35">
        <v>11</v>
      </c>
      <c r="AL150" s="35">
        <v>40</v>
      </c>
      <c r="AM150" s="35">
        <v>60</v>
      </c>
      <c r="AN150" s="35">
        <v>73</v>
      </c>
      <c r="AO150" s="35">
        <v>40</v>
      </c>
      <c r="AP150" s="37">
        <v>34</v>
      </c>
      <c r="AQ150" s="117">
        <f t="shared" ref="AQ150" si="444">(AJ150+AK150+AL150+AM150+AN150) /K150</f>
        <v>2.9337139232477005E-2</v>
      </c>
      <c r="AR150" s="97">
        <f t="shared" ref="AR150" si="445">(AJ150+AK150+AL150+AM150+AN150+AO150+AP150)/K150</f>
        <v>4.1071994925467807E-2</v>
      </c>
    </row>
    <row r="151" spans="2:49" ht="16.5" customHeight="1" x14ac:dyDescent="0.25">
      <c r="B151" s="16"/>
      <c r="C151" s="5"/>
      <c r="D151" s="6"/>
      <c r="E151" s="6"/>
      <c r="F151" s="35" t="s">
        <v>4</v>
      </c>
      <c r="G151" s="35" t="s">
        <v>73</v>
      </c>
      <c r="H151" s="36">
        <v>3</v>
      </c>
      <c r="I151" s="97">
        <f t="shared" ref="I151" si="446">U151+AF151+AQ151</f>
        <v>0.75471698113207542</v>
      </c>
      <c r="J151" s="97">
        <f t="shared" ref="J151" si="447">V151+AG151+AR151</f>
        <v>0.84905660377358494</v>
      </c>
      <c r="K151" s="39">
        <v>1537</v>
      </c>
      <c r="L151" s="40"/>
      <c r="M151" s="40"/>
      <c r="N151" s="40"/>
      <c r="O151" s="35">
        <v>41</v>
      </c>
      <c r="P151" s="35">
        <v>331</v>
      </c>
      <c r="Q151" s="35">
        <v>512</v>
      </c>
      <c r="R151" s="35">
        <v>244</v>
      </c>
      <c r="S151" s="35">
        <v>79</v>
      </c>
      <c r="T151" s="37">
        <v>33</v>
      </c>
      <c r="U151" s="117">
        <f t="shared" ref="U151" si="448">(O151+P151+Q151+R151)/K151</f>
        <v>0.73389720234222511</v>
      </c>
      <c r="V151" s="97">
        <f t="shared" ref="V151" si="449">(O151+P151+Q151+R151+S151+T151)/K151</f>
        <v>0.80676642810670141</v>
      </c>
      <c r="W151" s="37"/>
      <c r="X151" s="37"/>
      <c r="Y151" s="37"/>
      <c r="Z151" s="35">
        <v>2</v>
      </c>
      <c r="AA151" s="35">
        <v>2</v>
      </c>
      <c r="AB151" s="35">
        <v>1</v>
      </c>
      <c r="AC151" s="35">
        <v>4</v>
      </c>
      <c r="AD151" s="35">
        <v>1</v>
      </c>
      <c r="AE151" s="37">
        <v>0</v>
      </c>
      <c r="AF151" s="117">
        <f t="shared" ref="AF151" si="450">(Z151+AA151+AB151+AC151)/K151</f>
        <v>5.8555627846454128E-3</v>
      </c>
      <c r="AG151" s="97">
        <f t="shared" ref="AG151" si="451">(Z151+AA151+AB151+AC151+AD151+AE151)/K151</f>
        <v>6.5061808718282366E-3</v>
      </c>
      <c r="AH151" s="37"/>
      <c r="AI151" s="37"/>
      <c r="AJ151" s="37"/>
      <c r="AK151" s="35">
        <v>6</v>
      </c>
      <c r="AL151" s="35">
        <v>2</v>
      </c>
      <c r="AM151" s="35">
        <v>10</v>
      </c>
      <c r="AN151" s="35">
        <v>5</v>
      </c>
      <c r="AO151" s="35">
        <v>13</v>
      </c>
      <c r="AP151" s="37">
        <v>19</v>
      </c>
      <c r="AQ151" s="117">
        <f t="shared" ref="AQ151" si="452">(AK151+AL151+AM151+AN151)/K151</f>
        <v>1.4964216005204945E-2</v>
      </c>
      <c r="AR151" s="97">
        <f t="shared" ref="AR151" si="453">(AK151+AL151+AM151+AN151+AO151+AP151)/K151</f>
        <v>3.5783994795055306E-2</v>
      </c>
    </row>
    <row r="152" spans="2:49" s="3" customFormat="1" x14ac:dyDescent="0.25">
      <c r="B152" s="14"/>
      <c r="C152" s="5"/>
      <c r="D152" s="5"/>
      <c r="E152" s="5"/>
      <c r="F152" s="35" t="s">
        <v>5</v>
      </c>
      <c r="G152" s="35" t="s">
        <v>73</v>
      </c>
      <c r="H152" s="36">
        <v>6</v>
      </c>
      <c r="I152" s="97">
        <f t="shared" ref="I152" si="454">U152+AF152+AQ152</f>
        <v>0.70487804878048776</v>
      </c>
      <c r="J152" s="97">
        <f t="shared" ref="J152" si="455">V152+AG152+AR152</f>
        <v>0.80731707317073165</v>
      </c>
      <c r="K152" s="39">
        <v>410</v>
      </c>
      <c r="L152" s="56">
        <v>2</v>
      </c>
      <c r="M152" s="56">
        <v>0</v>
      </c>
      <c r="N152" s="56">
        <v>13</v>
      </c>
      <c r="O152" s="56">
        <v>50</v>
      </c>
      <c r="P152" s="56">
        <v>77</v>
      </c>
      <c r="Q152" s="56">
        <v>60</v>
      </c>
      <c r="R152" s="56">
        <v>54</v>
      </c>
      <c r="S152" s="56">
        <v>33</v>
      </c>
      <c r="T152" s="40">
        <v>8</v>
      </c>
      <c r="U152" s="117">
        <f t="shared" ref="U152" si="456">(L152+M152+N152+O152+P152+Q152+R152)/K152</f>
        <v>0.62439024390243902</v>
      </c>
      <c r="V152" s="97">
        <f t="shared" ref="V152" si="457">(L152+M152+N152+O152+P152+Q152+R152+S152+T152)/K152</f>
        <v>0.724390243902439</v>
      </c>
      <c r="W152" s="35">
        <v>0</v>
      </c>
      <c r="X152" s="35">
        <v>0</v>
      </c>
      <c r="Y152" s="35">
        <v>0</v>
      </c>
      <c r="Z152" s="35">
        <v>0</v>
      </c>
      <c r="AA152" s="35">
        <v>0</v>
      </c>
      <c r="AB152" s="35">
        <v>0</v>
      </c>
      <c r="AC152" s="35">
        <v>0</v>
      </c>
      <c r="AD152" s="35">
        <v>0</v>
      </c>
      <c r="AE152" s="37">
        <v>0</v>
      </c>
      <c r="AF152" s="117">
        <f t="shared" ref="AF152" si="458">(W152+X152+Y152+Z152+AA152+AB152+AC152)/K152</f>
        <v>0</v>
      </c>
      <c r="AG152" s="97">
        <f t="shared" ref="AG152" si="459">(W152+X152+Y152+Z152+AA152+AB152+AC152+AD152+AE152)/K152</f>
        <v>0</v>
      </c>
      <c r="AH152" s="35">
        <v>15</v>
      </c>
      <c r="AI152" s="35">
        <v>2</v>
      </c>
      <c r="AJ152" s="35">
        <v>7</v>
      </c>
      <c r="AK152" s="35">
        <v>4</v>
      </c>
      <c r="AL152" s="35">
        <v>3</v>
      </c>
      <c r="AM152" s="35">
        <v>2</v>
      </c>
      <c r="AN152" s="35">
        <v>0</v>
      </c>
      <c r="AO152" s="35">
        <v>1</v>
      </c>
      <c r="AP152" s="37">
        <v>0</v>
      </c>
      <c r="AQ152" s="117">
        <f t="shared" ref="AQ152" si="460">(AH152+AI152+AJ152+AK152+AL152+AM152+AN152) /K152</f>
        <v>8.0487804878048783E-2</v>
      </c>
      <c r="AR152" s="97">
        <f t="shared" ref="AR152" si="461">(AH152+AI152+AJ152+AK152+AL152+AM152+AN152+AO152+AP152)/K152</f>
        <v>8.2926829268292687E-2</v>
      </c>
    </row>
    <row r="153" spans="2:49" s="10" customFormat="1" ht="15.75" thickBot="1" x14ac:dyDescent="0.3">
      <c r="B153" s="15"/>
      <c r="C153" s="8"/>
      <c r="D153" s="9"/>
      <c r="E153" s="9"/>
      <c r="F153" s="44"/>
      <c r="G153" s="44"/>
      <c r="H153" s="42"/>
      <c r="I153" s="98"/>
      <c r="J153" s="99"/>
      <c r="K153" s="43"/>
      <c r="L153" s="44"/>
      <c r="M153" s="44"/>
      <c r="N153" s="44"/>
      <c r="O153" s="44"/>
      <c r="P153" s="44"/>
      <c r="Q153" s="44"/>
      <c r="R153" s="44"/>
      <c r="S153" s="44"/>
      <c r="T153" s="44"/>
      <c r="U153" s="118"/>
      <c r="V153" s="103"/>
      <c r="W153" s="44"/>
      <c r="X153" s="44"/>
      <c r="Y153" s="44"/>
      <c r="Z153" s="44"/>
      <c r="AA153" s="44"/>
      <c r="AB153" s="44"/>
      <c r="AC153" s="44"/>
      <c r="AD153" s="44"/>
      <c r="AE153" s="44"/>
      <c r="AF153" s="118"/>
      <c r="AG153" s="103"/>
      <c r="AH153" s="44"/>
      <c r="AI153" s="44"/>
      <c r="AJ153" s="44"/>
      <c r="AK153" s="44"/>
      <c r="AL153" s="44"/>
      <c r="AM153" s="44"/>
      <c r="AN153" s="44"/>
      <c r="AO153" s="44"/>
      <c r="AP153" s="44"/>
      <c r="AQ153" s="118"/>
      <c r="AR153" s="103"/>
      <c r="AS153" s="17"/>
      <c r="AT153" s="17"/>
      <c r="AU153" s="17"/>
      <c r="AV153" s="17"/>
      <c r="AW153" s="17"/>
    </row>
    <row r="154" spans="2:49" x14ac:dyDescent="0.25">
      <c r="B154" s="16"/>
      <c r="C154" s="5" t="s">
        <v>8</v>
      </c>
      <c r="D154" s="6"/>
      <c r="E154" s="6"/>
      <c r="F154" s="35" t="s">
        <v>1</v>
      </c>
      <c r="G154" s="35" t="s">
        <v>73</v>
      </c>
      <c r="H154" s="36">
        <v>1</v>
      </c>
      <c r="I154" s="97">
        <f t="shared" ref="I154" si="462">U154+AF154+AQ154</f>
        <v>0.15151515151515152</v>
      </c>
      <c r="J154" s="97">
        <f t="shared" ref="J154" si="463">V154+AG154+AR154</f>
        <v>0.60606060606060608</v>
      </c>
      <c r="K154" s="38">
        <v>33</v>
      </c>
      <c r="L154" s="37"/>
      <c r="M154" s="37"/>
      <c r="N154" s="37"/>
      <c r="O154" s="37"/>
      <c r="P154" s="37"/>
      <c r="Q154" s="37">
        <v>1</v>
      </c>
      <c r="R154" s="37">
        <v>4</v>
      </c>
      <c r="S154" s="37">
        <v>6</v>
      </c>
      <c r="T154" s="37">
        <v>4</v>
      </c>
      <c r="U154" s="117">
        <f t="shared" ref="U154" si="464">(Q154+R154)/K154</f>
        <v>0.15151515151515152</v>
      </c>
      <c r="V154" s="97">
        <f t="shared" ref="V154" si="465">(Q154+R154+S154+T154)/K154</f>
        <v>0.45454545454545453</v>
      </c>
      <c r="W154" s="37"/>
      <c r="X154" s="37"/>
      <c r="Y154" s="37"/>
      <c r="Z154" s="37"/>
      <c r="AA154" s="37"/>
      <c r="AB154" s="37">
        <v>0</v>
      </c>
      <c r="AC154" s="37">
        <v>0</v>
      </c>
      <c r="AD154" s="37">
        <v>0</v>
      </c>
      <c r="AE154" s="37">
        <v>0</v>
      </c>
      <c r="AF154" s="117">
        <f t="shared" ref="AF154" si="466">(AB154+AC154)/K154</f>
        <v>0</v>
      </c>
      <c r="AG154" s="97">
        <f t="shared" ref="AG154" si="467">(AB154+AC154+AD154+AE154)/K154</f>
        <v>0</v>
      </c>
      <c r="AH154" s="37"/>
      <c r="AI154" s="37"/>
      <c r="AJ154" s="37"/>
      <c r="AK154" s="37"/>
      <c r="AL154" s="37"/>
      <c r="AM154" s="37">
        <v>0</v>
      </c>
      <c r="AN154" s="37">
        <v>0</v>
      </c>
      <c r="AO154" s="37">
        <v>3</v>
      </c>
      <c r="AP154" s="37">
        <v>2</v>
      </c>
      <c r="AQ154" s="117">
        <f t="shared" ref="AQ154" si="468">(AM154+AN154)/K154</f>
        <v>0</v>
      </c>
      <c r="AR154" s="97">
        <f t="shared" ref="AR154" si="469">(AM154+AN154+AO154+AP154)/K154</f>
        <v>0.15151515151515152</v>
      </c>
    </row>
    <row r="155" spans="2:49" x14ac:dyDescent="0.25">
      <c r="B155" s="16"/>
      <c r="C155" s="5"/>
      <c r="D155" s="6"/>
      <c r="E155" s="6"/>
      <c r="F155" s="35" t="s">
        <v>32</v>
      </c>
      <c r="G155" s="35" t="s">
        <v>73</v>
      </c>
      <c r="H155" s="36">
        <v>2</v>
      </c>
      <c r="I155" s="96" t="s">
        <v>28</v>
      </c>
      <c r="J155" s="96" t="s">
        <v>31</v>
      </c>
      <c r="K155" s="38" t="s">
        <v>29</v>
      </c>
      <c r="L155" s="37"/>
      <c r="M155" s="37"/>
      <c r="N155" s="37"/>
      <c r="O155" s="37"/>
      <c r="P155" s="37"/>
      <c r="Q155" s="37"/>
      <c r="R155" s="37"/>
      <c r="S155" s="37"/>
      <c r="T155" s="37"/>
      <c r="U155" s="117"/>
      <c r="V155" s="97"/>
      <c r="W155" s="37"/>
      <c r="X155" s="37"/>
      <c r="Y155" s="37"/>
      <c r="Z155" s="37"/>
      <c r="AA155" s="37"/>
      <c r="AB155" s="37"/>
      <c r="AC155" s="37"/>
      <c r="AD155" s="37"/>
      <c r="AE155" s="37"/>
      <c r="AF155" s="117"/>
      <c r="AG155" s="97"/>
      <c r="AH155" s="37"/>
      <c r="AI155" s="37"/>
      <c r="AJ155" s="37"/>
      <c r="AK155" s="37"/>
      <c r="AL155" s="37"/>
      <c r="AM155" s="37"/>
      <c r="AN155" s="37"/>
      <c r="AO155" s="37"/>
      <c r="AP155" s="37"/>
      <c r="AQ155" s="117"/>
      <c r="AR155" s="97"/>
    </row>
    <row r="156" spans="2:49" x14ac:dyDescent="0.25">
      <c r="B156" s="16"/>
      <c r="C156" s="5"/>
      <c r="D156" s="6"/>
      <c r="E156" s="6"/>
      <c r="F156" s="35" t="s">
        <v>2</v>
      </c>
      <c r="G156" s="35" t="s">
        <v>73</v>
      </c>
      <c r="H156" s="36">
        <v>4</v>
      </c>
      <c r="I156" s="97">
        <f t="shared" ref="I156" si="470">U156+AF156+AQ156</f>
        <v>0.60703560703560699</v>
      </c>
      <c r="J156" s="97">
        <f>V156+AG156+AR156</f>
        <v>0.74860574860574869</v>
      </c>
      <c r="K156" s="39">
        <v>2331</v>
      </c>
      <c r="L156" s="40"/>
      <c r="M156" s="40"/>
      <c r="N156" s="35">
        <v>3</v>
      </c>
      <c r="O156" s="35">
        <v>233</v>
      </c>
      <c r="P156" s="35">
        <v>311</v>
      </c>
      <c r="Q156" s="35">
        <v>310</v>
      </c>
      <c r="R156" s="35">
        <v>388</v>
      </c>
      <c r="S156" s="35">
        <v>197</v>
      </c>
      <c r="T156" s="37">
        <v>62</v>
      </c>
      <c r="U156" s="117">
        <f t="shared" ref="U156" si="471">(N156+O156+P156+Q156+R156) /K156</f>
        <v>0.53410553410553407</v>
      </c>
      <c r="V156" s="97">
        <f t="shared" ref="V156" si="472">(N156+O156+P156+Q156+R156+S156+T156)/K156</f>
        <v>0.64521664521664523</v>
      </c>
      <c r="W156" s="37"/>
      <c r="X156" s="37"/>
      <c r="Y156" s="35">
        <v>1</v>
      </c>
      <c r="Z156" s="35">
        <v>0</v>
      </c>
      <c r="AA156" s="35">
        <v>3</v>
      </c>
      <c r="AB156" s="35">
        <v>14</v>
      </c>
      <c r="AC156" s="35">
        <v>24</v>
      </c>
      <c r="AD156" s="35">
        <v>26</v>
      </c>
      <c r="AE156" s="37">
        <v>13</v>
      </c>
      <c r="AF156" s="117">
        <f t="shared" ref="AF156" si="473">(Y156+Z156+AA156+AB156+AC156) /K156</f>
        <v>1.8018018018018018E-2</v>
      </c>
      <c r="AG156" s="97">
        <f t="shared" ref="AG156" si="474">(Y156+Z156+AA156+AB156+AC156+AD156+AE156)/K156</f>
        <v>3.4749034749034749E-2</v>
      </c>
      <c r="AH156" s="37"/>
      <c r="AI156" s="37"/>
      <c r="AJ156" s="35">
        <v>8</v>
      </c>
      <c r="AK156" s="35">
        <v>9</v>
      </c>
      <c r="AL156" s="35">
        <v>41</v>
      </c>
      <c r="AM156" s="35">
        <v>37</v>
      </c>
      <c r="AN156" s="35">
        <v>33</v>
      </c>
      <c r="AO156" s="35">
        <v>18</v>
      </c>
      <c r="AP156" s="37">
        <v>14</v>
      </c>
      <c r="AQ156" s="117">
        <f t="shared" ref="AQ156" si="475">(AJ156+AK156+AL156+AM156+AN156) /K156</f>
        <v>5.4912054912054913E-2</v>
      </c>
      <c r="AR156" s="97">
        <f t="shared" ref="AR156" si="476">(AJ156+AK156+AL156+AM156+AN156+AO156+AP156)/K156</f>
        <v>6.8640068640068636E-2</v>
      </c>
    </row>
    <row r="157" spans="2:49" x14ac:dyDescent="0.25">
      <c r="B157" s="16"/>
      <c r="C157" s="5"/>
      <c r="D157" s="6"/>
      <c r="E157" s="6"/>
      <c r="F157" s="35" t="s">
        <v>4</v>
      </c>
      <c r="G157" s="35" t="s">
        <v>73</v>
      </c>
      <c r="H157" s="36">
        <v>3</v>
      </c>
      <c r="I157" s="97">
        <f t="shared" ref="I157" si="477">U157+AF157+AQ157</f>
        <v>0.80722891566265065</v>
      </c>
      <c r="J157" s="97">
        <f t="shared" ref="J157" si="478">V157+AG157+AR157</f>
        <v>0.86746987951807231</v>
      </c>
      <c r="K157" s="39">
        <v>166</v>
      </c>
      <c r="L157" s="40"/>
      <c r="M157" s="40"/>
      <c r="N157" s="40"/>
      <c r="O157" s="35">
        <v>0</v>
      </c>
      <c r="P157" s="35">
        <v>3</v>
      </c>
      <c r="Q157" s="35">
        <v>93</v>
      </c>
      <c r="R157" s="56">
        <v>30</v>
      </c>
      <c r="S157" s="35">
        <v>5</v>
      </c>
      <c r="T157" s="37">
        <v>3</v>
      </c>
      <c r="U157" s="117">
        <f t="shared" ref="U157" si="479">(O157+P157+Q157+R157)/K157</f>
        <v>0.75903614457831325</v>
      </c>
      <c r="V157" s="97">
        <f t="shared" ref="V157" si="480">(O157+P157+Q157+R157+S157+T157)/K157</f>
        <v>0.80722891566265065</v>
      </c>
      <c r="W157" s="37"/>
      <c r="X157" s="37"/>
      <c r="Y157" s="37"/>
      <c r="Z157" s="35">
        <v>0</v>
      </c>
      <c r="AA157" s="35">
        <v>0</v>
      </c>
      <c r="AB157" s="35">
        <v>0</v>
      </c>
      <c r="AC157" s="35">
        <v>0</v>
      </c>
      <c r="AD157" s="35">
        <v>1</v>
      </c>
      <c r="AE157" s="37">
        <v>0</v>
      </c>
      <c r="AF157" s="117">
        <f t="shared" ref="AF157" si="481">(Z157+AA157+AB157+AC157)/K157</f>
        <v>0</v>
      </c>
      <c r="AG157" s="97">
        <f t="shared" ref="AG157" si="482">(Z157+AA157+AB157+AC157+AD157+AE157)/K157</f>
        <v>6.024096385542169E-3</v>
      </c>
      <c r="AH157" s="37"/>
      <c r="AI157" s="37"/>
      <c r="AJ157" s="37"/>
      <c r="AK157" s="35">
        <v>8</v>
      </c>
      <c r="AL157" s="35">
        <v>0</v>
      </c>
      <c r="AM157" s="35">
        <v>0</v>
      </c>
      <c r="AN157" s="35">
        <v>0</v>
      </c>
      <c r="AO157" s="35">
        <v>0</v>
      </c>
      <c r="AP157" s="37">
        <v>1</v>
      </c>
      <c r="AQ157" s="117">
        <f t="shared" ref="AQ157" si="483">(AK157+AL157+AM157+AN157)/K157</f>
        <v>4.8192771084337352E-2</v>
      </c>
      <c r="AR157" s="97">
        <f t="shared" ref="AR157" si="484">(AK157+AL157+AM157+AN157+AO157+AP157)/K157</f>
        <v>5.4216867469879519E-2</v>
      </c>
    </row>
    <row r="158" spans="2:49" s="3" customFormat="1" x14ac:dyDescent="0.25">
      <c r="B158" s="14"/>
      <c r="C158" s="5"/>
      <c r="D158" s="5"/>
      <c r="E158" s="5"/>
      <c r="F158" s="35" t="s">
        <v>5</v>
      </c>
      <c r="G158" s="35" t="s">
        <v>73</v>
      </c>
      <c r="H158" s="36">
        <v>6</v>
      </c>
      <c r="I158" s="97">
        <f t="shared" ref="I158" si="485">U158+AF158+AQ158</f>
        <v>0.76</v>
      </c>
      <c r="J158" s="97">
        <f t="shared" ref="J158" si="486">V158+AG158+AR158</f>
        <v>0.76</v>
      </c>
      <c r="K158" s="39">
        <v>25</v>
      </c>
      <c r="L158" s="56">
        <v>0</v>
      </c>
      <c r="M158" s="56">
        <v>0</v>
      </c>
      <c r="N158" s="56">
        <v>0</v>
      </c>
      <c r="O158" s="56">
        <v>4</v>
      </c>
      <c r="P158" s="56">
        <v>8</v>
      </c>
      <c r="Q158" s="56">
        <v>4</v>
      </c>
      <c r="R158" s="56">
        <v>2</v>
      </c>
      <c r="S158" s="56">
        <v>0</v>
      </c>
      <c r="T158" s="40">
        <v>0</v>
      </c>
      <c r="U158" s="117">
        <f t="shared" ref="U158" si="487">(L158+M158+N158+O158+P158+Q158+R158)/K158</f>
        <v>0.72</v>
      </c>
      <c r="V158" s="97">
        <f t="shared" ref="V158" si="488">(L158+M158+N158+O158+P158+Q158+R158+S158+T158)/K158</f>
        <v>0.72</v>
      </c>
      <c r="W158" s="35">
        <v>0</v>
      </c>
      <c r="X158" s="35">
        <v>0</v>
      </c>
      <c r="Y158" s="35">
        <v>0</v>
      </c>
      <c r="Z158" s="35">
        <v>0</v>
      </c>
      <c r="AA158" s="35">
        <v>0</v>
      </c>
      <c r="AB158" s="35">
        <v>0</v>
      </c>
      <c r="AC158" s="35">
        <v>0</v>
      </c>
      <c r="AD158" s="35">
        <v>0</v>
      </c>
      <c r="AE158" s="37">
        <v>0</v>
      </c>
      <c r="AF158" s="117">
        <f t="shared" ref="AF158" si="489">(W158+X158+Y158+Z158+AA158+AB158+AC158)/K158</f>
        <v>0</v>
      </c>
      <c r="AG158" s="97">
        <f t="shared" ref="AG158" si="490">(W158+X158+Y158+Z158+AA158+AB158+AC158+AD158+AE158)/K158</f>
        <v>0</v>
      </c>
      <c r="AH158" s="35">
        <v>1</v>
      </c>
      <c r="AI158" s="35">
        <v>0</v>
      </c>
      <c r="AJ158" s="35">
        <v>0</v>
      </c>
      <c r="AK158" s="35">
        <v>0</v>
      </c>
      <c r="AL158" s="35">
        <v>0</v>
      </c>
      <c r="AM158" s="35">
        <v>0</v>
      </c>
      <c r="AN158" s="35">
        <v>0</v>
      </c>
      <c r="AO158" s="35">
        <v>0</v>
      </c>
      <c r="AP158" s="37">
        <v>0</v>
      </c>
      <c r="AQ158" s="117">
        <f t="shared" ref="AQ158" si="491">(AH158+AI158+AJ158+AK158+AL158+AM158+AN158) /K158</f>
        <v>0.04</v>
      </c>
      <c r="AR158" s="97">
        <f t="shared" ref="AR158" si="492">(AH158+AI158+AJ158+AK158+AL158+AM158+AN158+AO158+AP158)/K158</f>
        <v>0.04</v>
      </c>
    </row>
    <row r="159" spans="2:49" s="28" customFormat="1" ht="15.75" thickBot="1" x14ac:dyDescent="0.3">
      <c r="B159" s="27"/>
      <c r="C159" s="8"/>
      <c r="D159" s="8"/>
      <c r="E159" s="8"/>
      <c r="F159" s="8"/>
      <c r="G159" s="8"/>
      <c r="H159" s="25"/>
      <c r="I159" s="104"/>
      <c r="J159" s="104"/>
      <c r="K159" s="13"/>
      <c r="L159" s="8"/>
      <c r="M159" s="8"/>
      <c r="N159" s="8"/>
      <c r="O159" s="8"/>
      <c r="P159" s="8"/>
      <c r="Q159" s="8"/>
      <c r="R159" s="8"/>
      <c r="S159" s="8"/>
      <c r="T159" s="8"/>
      <c r="U159" s="126"/>
      <c r="V159" s="105"/>
      <c r="W159" s="8"/>
      <c r="X159" s="8"/>
      <c r="Y159" s="8"/>
      <c r="Z159" s="8"/>
      <c r="AA159" s="8"/>
      <c r="AB159" s="8"/>
      <c r="AC159" s="8"/>
      <c r="AD159" s="8"/>
      <c r="AE159" s="8"/>
      <c r="AF159" s="126"/>
      <c r="AG159" s="105"/>
      <c r="AH159" s="8"/>
      <c r="AI159" s="8"/>
      <c r="AJ159" s="8"/>
      <c r="AK159" s="8"/>
      <c r="AL159" s="8"/>
      <c r="AM159" s="8"/>
      <c r="AN159" s="8"/>
      <c r="AO159" s="8"/>
      <c r="AP159" s="8"/>
      <c r="AQ159" s="126"/>
      <c r="AR159" s="105"/>
      <c r="AS159" s="26"/>
      <c r="AT159" s="26"/>
      <c r="AU159" s="26"/>
      <c r="AV159" s="26"/>
      <c r="AW159" s="26"/>
    </row>
    <row r="160" spans="2:49" x14ac:dyDescent="0.25">
      <c r="T160" s="19"/>
      <c r="AE160" s="19"/>
    </row>
    <row r="161" spans="3:4" x14ac:dyDescent="0.25">
      <c r="C161" s="84" t="s">
        <v>119</v>
      </c>
    </row>
    <row r="163" spans="3:4" x14ac:dyDescent="0.25">
      <c r="D163" s="34"/>
    </row>
    <row r="168" spans="3:4" x14ac:dyDescent="0.25">
      <c r="D168" s="34"/>
    </row>
    <row r="169" spans="3:4" x14ac:dyDescent="0.25">
      <c r="D169" s="34"/>
    </row>
  </sheetData>
  <mergeCells count="1">
    <mergeCell ref="C9:E9"/>
  </mergeCells>
  <pageMargins left="0.25" right="0.25" top="0.75" bottom="0.75" header="0.3" footer="0.3"/>
  <pageSetup paperSize="5" scale="35" fitToHeight="0" orientation="landscape" r:id="rId1"/>
  <headerFooter>
    <oddFooter>&amp;L&amp;1#&amp;"Calibri"&amp;11&amp;K000000Classification: Protected 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69"/>
  <sheetViews>
    <sheetView zoomScaleNormal="100" workbookViewId="0">
      <pane xSplit="11" ySplit="9" topLeftCell="L157" activePane="bottomRight" state="frozen"/>
      <selection activeCell="AU168" sqref="AU168"/>
      <selection pane="topRight" activeCell="AU168" sqref="AU168"/>
      <selection pane="bottomLeft" activeCell="AU168" sqref="AU168"/>
      <selection pane="bottomRight" activeCell="AU168" sqref="AU168"/>
    </sheetView>
  </sheetViews>
  <sheetFormatPr defaultRowHeight="15" x14ac:dyDescent="0.25"/>
  <cols>
    <col min="1" max="2" width="0" hidden="1" customWidth="1"/>
    <col min="3" max="3" width="9.140625" style="3"/>
    <col min="5" max="5" width="12.42578125" customWidth="1"/>
    <col min="6" max="7" width="18.5703125" customWidth="1"/>
    <col min="9" max="10" width="13.140625" style="92" customWidth="1"/>
    <col min="11" max="11" width="9.140625" style="11"/>
    <col min="12" max="12" width="11.7109375" customWidth="1"/>
    <col min="13" max="13" width="11" customWidth="1"/>
    <col min="14" max="14" width="11.140625" customWidth="1"/>
    <col min="15" max="15" width="11.28515625" customWidth="1"/>
    <col min="16" max="16" width="11" customWidth="1"/>
    <col min="17" max="17" width="11.42578125" customWidth="1"/>
    <col min="18" max="18" width="11.28515625" customWidth="1"/>
    <col min="19" max="20" width="11.140625" style="17" customWidth="1"/>
    <col min="21" max="21" width="10.85546875" style="120" customWidth="1"/>
    <col min="22" max="22" width="11.28515625" style="92" customWidth="1"/>
    <col min="23" max="29" width="11.28515625" customWidth="1"/>
    <col min="30" max="31" width="11.28515625" style="17" customWidth="1"/>
    <col min="32" max="32" width="11.28515625" style="120" customWidth="1"/>
    <col min="33" max="33" width="11.28515625" style="92" customWidth="1"/>
    <col min="34" max="34" width="11.28515625" customWidth="1"/>
    <col min="35" max="35" width="11" customWidth="1"/>
    <col min="36" max="36" width="11.7109375" customWidth="1"/>
    <col min="37" max="38" width="11.28515625" customWidth="1"/>
    <col min="39" max="39" width="11.5703125" customWidth="1"/>
    <col min="40" max="40" width="11.140625" customWidth="1"/>
    <col min="41" max="42" width="11.5703125" style="17" customWidth="1"/>
    <col min="43" max="43" width="10.85546875" style="120" customWidth="1"/>
    <col min="44" max="44" width="11.42578125" style="92" customWidth="1"/>
    <col min="45" max="49" width="9.140625" style="17"/>
  </cols>
  <sheetData>
    <row r="1" spans="2:49" ht="15.75" hidden="1" thickBot="1" x14ac:dyDescent="0.3"/>
    <row r="2" spans="2:49" ht="15.75" hidden="1" thickBot="1" x14ac:dyDescent="0.3"/>
    <row r="3" spans="2:49" ht="15.75" hidden="1" thickBot="1" x14ac:dyDescent="0.3"/>
    <row r="4" spans="2:49" ht="15.75" hidden="1" thickBot="1" x14ac:dyDescent="0.3"/>
    <row r="5" spans="2:49" ht="15.75" hidden="1" thickBot="1" x14ac:dyDescent="0.3"/>
    <row r="6" spans="2:49" ht="15.75" hidden="1" thickBot="1" x14ac:dyDescent="0.3"/>
    <row r="7" spans="2:49" ht="15.75" hidden="1" thickBot="1" x14ac:dyDescent="0.3">
      <c r="C7" s="4"/>
      <c r="D7" s="2"/>
      <c r="E7" s="2"/>
      <c r="F7" s="2"/>
      <c r="G7" s="2"/>
      <c r="H7" s="2"/>
      <c r="I7" s="93"/>
      <c r="J7" s="93"/>
      <c r="W7" s="1"/>
      <c r="X7" s="1"/>
      <c r="Y7" s="1"/>
      <c r="Z7" s="1"/>
      <c r="AA7" s="1"/>
      <c r="AB7" s="1"/>
      <c r="AC7" s="1"/>
      <c r="AD7" s="18"/>
      <c r="AE7" s="18"/>
      <c r="AF7" s="127"/>
      <c r="AG7" s="100"/>
    </row>
    <row r="8" spans="2:49" s="3" customFormat="1" ht="43.5" customHeight="1" thickBot="1" x14ac:dyDescent="0.3">
      <c r="B8" s="14"/>
      <c r="C8" s="7"/>
      <c r="D8" s="7"/>
      <c r="E8" s="7"/>
      <c r="F8" s="7"/>
      <c r="G8" s="7"/>
      <c r="H8" s="7"/>
      <c r="I8" s="94"/>
      <c r="J8" s="94"/>
      <c r="K8" s="12"/>
      <c r="L8" s="7" t="s">
        <v>47</v>
      </c>
      <c r="M8" s="7"/>
      <c r="N8" s="7"/>
      <c r="O8" s="7"/>
      <c r="P8" s="7"/>
      <c r="Q8" s="7"/>
      <c r="R8" s="7"/>
      <c r="S8" s="7"/>
      <c r="T8" s="7"/>
      <c r="U8" s="94"/>
      <c r="V8" s="101"/>
      <c r="W8" s="7" t="s">
        <v>48</v>
      </c>
      <c r="X8" s="7"/>
      <c r="Y8" s="7"/>
      <c r="Z8" s="7"/>
      <c r="AA8" s="7"/>
      <c r="AB8" s="7"/>
      <c r="AC8" s="7"/>
      <c r="AD8" s="7"/>
      <c r="AE8" s="7"/>
      <c r="AF8" s="94"/>
      <c r="AG8" s="101"/>
      <c r="AH8" s="7" t="s">
        <v>49</v>
      </c>
      <c r="AI8" s="7"/>
      <c r="AJ8" s="7"/>
      <c r="AK8" s="7"/>
      <c r="AL8" s="7"/>
      <c r="AM8" s="7"/>
      <c r="AN8" s="7"/>
      <c r="AO8" s="7"/>
      <c r="AP8" s="7"/>
      <c r="AQ8" s="94"/>
      <c r="AR8" s="101"/>
      <c r="AS8" s="26"/>
      <c r="AT8" s="26"/>
      <c r="AU8" s="26"/>
      <c r="AV8" s="26"/>
      <c r="AW8" s="26"/>
    </row>
    <row r="9" spans="2:49" s="10" customFormat="1" ht="142.5" customHeight="1" thickBot="1" x14ac:dyDescent="0.3">
      <c r="B9" s="15"/>
      <c r="C9" s="151" t="s">
        <v>3</v>
      </c>
      <c r="D9" s="152"/>
      <c r="E9" s="152"/>
      <c r="F9" s="29" t="s">
        <v>38</v>
      </c>
      <c r="G9" s="72" t="s">
        <v>72</v>
      </c>
      <c r="H9" s="29" t="s">
        <v>50</v>
      </c>
      <c r="I9" s="95" t="s">
        <v>51</v>
      </c>
      <c r="J9" s="95" t="s">
        <v>52</v>
      </c>
      <c r="K9" s="30" t="s">
        <v>53</v>
      </c>
      <c r="L9" s="31" t="s">
        <v>34</v>
      </c>
      <c r="M9" s="31" t="s">
        <v>35</v>
      </c>
      <c r="N9" s="31" t="s">
        <v>39</v>
      </c>
      <c r="O9" s="31" t="s">
        <v>36</v>
      </c>
      <c r="P9" s="31" t="s">
        <v>37</v>
      </c>
      <c r="Q9" s="31" t="s">
        <v>43</v>
      </c>
      <c r="R9" s="31" t="s">
        <v>40</v>
      </c>
      <c r="S9" s="31" t="s">
        <v>41</v>
      </c>
      <c r="T9" s="119" t="s">
        <v>44</v>
      </c>
      <c r="U9" s="122" t="s">
        <v>54</v>
      </c>
      <c r="V9" s="102" t="s">
        <v>55</v>
      </c>
      <c r="W9" s="31" t="s">
        <v>34</v>
      </c>
      <c r="X9" s="31" t="s">
        <v>35</v>
      </c>
      <c r="Y9" s="31" t="s">
        <v>39</v>
      </c>
      <c r="Z9" s="31" t="s">
        <v>36</v>
      </c>
      <c r="AA9" s="31" t="s">
        <v>37</v>
      </c>
      <c r="AB9" s="31" t="s">
        <v>43</v>
      </c>
      <c r="AC9" s="31" t="s">
        <v>40</v>
      </c>
      <c r="AD9" s="31" t="s">
        <v>41</v>
      </c>
      <c r="AE9" s="119" t="s">
        <v>44</v>
      </c>
      <c r="AF9" s="122" t="s">
        <v>56</v>
      </c>
      <c r="AG9" s="102" t="s">
        <v>57</v>
      </c>
      <c r="AH9" s="31" t="s">
        <v>34</v>
      </c>
      <c r="AI9" s="31" t="s">
        <v>35</v>
      </c>
      <c r="AJ9" s="31" t="s">
        <v>39</v>
      </c>
      <c r="AK9" s="31" t="s">
        <v>36</v>
      </c>
      <c r="AL9" s="31" t="s">
        <v>37</v>
      </c>
      <c r="AM9" s="31" t="s">
        <v>43</v>
      </c>
      <c r="AN9" s="31" t="s">
        <v>40</v>
      </c>
      <c r="AO9" s="31" t="s">
        <v>41</v>
      </c>
      <c r="AP9" s="119" t="s">
        <v>44</v>
      </c>
      <c r="AQ9" s="122" t="s">
        <v>58</v>
      </c>
      <c r="AR9" s="102" t="s">
        <v>59</v>
      </c>
      <c r="AS9" s="17"/>
      <c r="AT9" s="17"/>
      <c r="AU9" s="17"/>
      <c r="AV9" s="17"/>
      <c r="AW9" s="17"/>
    </row>
    <row r="10" spans="2:49" x14ac:dyDescent="0.25">
      <c r="B10" s="16"/>
      <c r="C10" s="5" t="s">
        <v>65</v>
      </c>
      <c r="D10" s="6"/>
      <c r="E10" s="6"/>
      <c r="F10" s="46" t="s">
        <v>1</v>
      </c>
      <c r="G10" s="35" t="s">
        <v>73</v>
      </c>
      <c r="H10" s="47">
        <v>1</v>
      </c>
      <c r="I10" s="106" t="s">
        <v>28</v>
      </c>
      <c r="J10" s="106" t="s">
        <v>28</v>
      </c>
      <c r="K10" s="48" t="s">
        <v>30</v>
      </c>
      <c r="L10" s="49"/>
      <c r="M10" s="49"/>
      <c r="N10" s="49"/>
      <c r="O10" s="49"/>
      <c r="P10" s="49"/>
      <c r="Q10" s="49"/>
      <c r="R10" s="49"/>
      <c r="S10" s="49"/>
      <c r="T10" s="49"/>
      <c r="U10" s="123"/>
      <c r="V10" s="107"/>
      <c r="W10" s="49"/>
      <c r="X10" s="49"/>
      <c r="Y10" s="49"/>
      <c r="Z10" s="49"/>
      <c r="AA10" s="49"/>
      <c r="AB10" s="49"/>
      <c r="AC10" s="49"/>
      <c r="AD10" s="49"/>
      <c r="AE10" s="60"/>
      <c r="AF10" s="123"/>
      <c r="AG10" s="107"/>
      <c r="AH10" s="49"/>
      <c r="AI10" s="49"/>
      <c r="AJ10" s="49"/>
      <c r="AK10" s="49"/>
      <c r="AL10" s="49"/>
      <c r="AM10" s="49"/>
      <c r="AN10" s="49"/>
      <c r="AO10" s="49"/>
      <c r="AP10" s="60"/>
      <c r="AQ10" s="123"/>
      <c r="AR10" s="107"/>
    </row>
    <row r="11" spans="2:49" x14ac:dyDescent="0.25">
      <c r="B11" s="16"/>
      <c r="C11" s="5" t="s">
        <v>66</v>
      </c>
      <c r="D11" s="6"/>
      <c r="E11" s="6"/>
      <c r="F11" s="46" t="s">
        <v>32</v>
      </c>
      <c r="G11" s="35" t="s">
        <v>73</v>
      </c>
      <c r="H11" s="47">
        <v>2</v>
      </c>
      <c r="I11" s="106" t="s">
        <v>28</v>
      </c>
      <c r="J11" s="106" t="s">
        <v>28</v>
      </c>
      <c r="K11" s="48" t="s">
        <v>29</v>
      </c>
      <c r="L11" s="49"/>
      <c r="M11" s="49"/>
      <c r="N11" s="49"/>
      <c r="O11" s="49"/>
      <c r="P11" s="49"/>
      <c r="Q11" s="49"/>
      <c r="R11" s="49"/>
      <c r="S11" s="49"/>
      <c r="T11" s="49"/>
      <c r="U11" s="123"/>
      <c r="V11" s="107"/>
      <c r="W11" s="49"/>
      <c r="X11" s="49"/>
      <c r="Y11" s="49"/>
      <c r="Z11" s="49"/>
      <c r="AA11" s="49"/>
      <c r="AB11" s="49"/>
      <c r="AC11" s="49"/>
      <c r="AD11" s="49"/>
      <c r="AE11" s="49"/>
      <c r="AF11" s="123"/>
      <c r="AG11" s="107"/>
      <c r="AH11" s="49"/>
      <c r="AI11" s="49"/>
      <c r="AJ11" s="49"/>
      <c r="AK11" s="49"/>
      <c r="AL11" s="49"/>
      <c r="AM11" s="49"/>
      <c r="AN11" s="49"/>
      <c r="AO11" s="49"/>
      <c r="AP11" s="49"/>
      <c r="AQ11" s="123"/>
      <c r="AR11" s="107"/>
    </row>
    <row r="12" spans="2:49" x14ac:dyDescent="0.25">
      <c r="B12" s="16"/>
      <c r="C12" s="5"/>
      <c r="D12" s="6"/>
      <c r="E12" s="6"/>
      <c r="F12" s="46" t="s">
        <v>2</v>
      </c>
      <c r="G12" s="35" t="s">
        <v>73</v>
      </c>
      <c r="H12" s="47">
        <v>4</v>
      </c>
      <c r="I12" s="107">
        <f t="shared" ref="I12" si="0">U12+AF12+AQ12</f>
        <v>0.50997150997150997</v>
      </c>
      <c r="J12" s="107">
        <f>V12+AG12+AR12</f>
        <v>0.6096866096866097</v>
      </c>
      <c r="K12" s="48">
        <v>351</v>
      </c>
      <c r="L12" s="49"/>
      <c r="M12" s="49"/>
      <c r="N12" s="46">
        <v>0</v>
      </c>
      <c r="O12" s="46">
        <v>10</v>
      </c>
      <c r="P12" s="46">
        <v>8</v>
      </c>
      <c r="Q12" s="46">
        <v>78</v>
      </c>
      <c r="R12" s="46">
        <v>71</v>
      </c>
      <c r="S12" s="46">
        <v>16</v>
      </c>
      <c r="T12" s="46">
        <v>6</v>
      </c>
      <c r="U12" s="123">
        <f t="shared" ref="U12" si="1">(N12+O12+P12+Q12+R12) /K12</f>
        <v>0.4757834757834758</v>
      </c>
      <c r="V12" s="107">
        <f t="shared" ref="V12" si="2">(N12+O12+P12+Q12+R12+S12+T12)/K12</f>
        <v>0.53846153846153844</v>
      </c>
      <c r="W12" s="49"/>
      <c r="X12" s="49"/>
      <c r="Y12" s="46">
        <v>0</v>
      </c>
      <c r="Z12" s="46">
        <v>0</v>
      </c>
      <c r="AA12" s="46">
        <v>1</v>
      </c>
      <c r="AB12" s="46">
        <v>0</v>
      </c>
      <c r="AC12" s="46">
        <v>2</v>
      </c>
      <c r="AD12" s="46">
        <v>3</v>
      </c>
      <c r="AE12" s="49">
        <v>1</v>
      </c>
      <c r="AF12" s="123">
        <f t="shared" ref="AF12" si="3">(Y12+Z12+AA12+AB12+AC12) /K12</f>
        <v>8.5470085470085479E-3</v>
      </c>
      <c r="AG12" s="107">
        <f t="shared" ref="AG12" si="4">(Y12+Z12+AA12+AB12+AC12+AD12+AE12)/K12</f>
        <v>1.9943019943019943E-2</v>
      </c>
      <c r="AH12" s="49"/>
      <c r="AI12" s="49"/>
      <c r="AJ12" s="46">
        <v>0</v>
      </c>
      <c r="AK12" s="46">
        <v>0</v>
      </c>
      <c r="AL12" s="46">
        <v>2</v>
      </c>
      <c r="AM12" s="46">
        <v>5</v>
      </c>
      <c r="AN12" s="46">
        <v>2</v>
      </c>
      <c r="AO12" s="46">
        <v>4</v>
      </c>
      <c r="AP12" s="49">
        <v>5</v>
      </c>
      <c r="AQ12" s="123">
        <f t="shared" ref="AQ12" si="5">(AJ12+AK12+AL12+AM12+AN12) /K12</f>
        <v>2.564102564102564E-2</v>
      </c>
      <c r="AR12" s="107">
        <f t="shared" ref="AR12" si="6">(AJ12+AK12+AL12+AM12+AN12+AO12+AP12)/K12</f>
        <v>5.128205128205128E-2</v>
      </c>
    </row>
    <row r="13" spans="2:49" x14ac:dyDescent="0.25">
      <c r="B13" s="16"/>
      <c r="C13" s="5"/>
      <c r="D13" s="6"/>
      <c r="E13" s="6"/>
      <c r="F13" s="46" t="s">
        <v>4</v>
      </c>
      <c r="G13" s="35" t="s">
        <v>73</v>
      </c>
      <c r="H13" s="47">
        <v>3</v>
      </c>
      <c r="I13" s="106" t="s">
        <v>28</v>
      </c>
      <c r="J13" s="106" t="s">
        <v>28</v>
      </c>
      <c r="K13" s="48" t="s">
        <v>29</v>
      </c>
      <c r="L13" s="49"/>
      <c r="M13" s="49"/>
      <c r="N13" s="49"/>
      <c r="O13" s="49"/>
      <c r="P13" s="49"/>
      <c r="Q13" s="49"/>
      <c r="R13" s="49"/>
      <c r="S13" s="49"/>
      <c r="T13" s="49"/>
      <c r="U13" s="123"/>
      <c r="V13" s="107"/>
      <c r="W13" s="49"/>
      <c r="X13" s="49"/>
      <c r="Y13" s="49"/>
      <c r="Z13" s="49"/>
      <c r="AA13" s="49"/>
      <c r="AB13" s="49"/>
      <c r="AC13" s="49"/>
      <c r="AD13" s="49"/>
      <c r="AE13" s="49"/>
      <c r="AF13" s="123"/>
      <c r="AG13" s="107"/>
      <c r="AH13" s="49"/>
      <c r="AI13" s="49"/>
      <c r="AJ13" s="49"/>
      <c r="AK13" s="49"/>
      <c r="AL13" s="49"/>
      <c r="AM13" s="49"/>
      <c r="AN13" s="49"/>
      <c r="AO13" s="49"/>
      <c r="AP13" s="49"/>
      <c r="AQ13" s="123"/>
      <c r="AR13" s="107"/>
    </row>
    <row r="14" spans="2:49" x14ac:dyDescent="0.25">
      <c r="B14" s="16"/>
      <c r="C14" s="5"/>
      <c r="D14" s="6"/>
      <c r="E14" s="6"/>
      <c r="F14" s="46" t="s">
        <v>5</v>
      </c>
      <c r="G14" s="35" t="s">
        <v>73</v>
      </c>
      <c r="H14" s="47">
        <v>6</v>
      </c>
      <c r="I14" s="106" t="s">
        <v>28</v>
      </c>
      <c r="J14" s="106" t="s">
        <v>28</v>
      </c>
      <c r="K14" s="48" t="s">
        <v>29</v>
      </c>
      <c r="L14" s="49"/>
      <c r="M14" s="49"/>
      <c r="N14" s="49"/>
      <c r="O14" s="49"/>
      <c r="P14" s="49"/>
      <c r="Q14" s="49"/>
      <c r="R14" s="49"/>
      <c r="S14" s="49"/>
      <c r="T14" s="49"/>
      <c r="U14" s="123"/>
      <c r="V14" s="107"/>
      <c r="W14" s="49"/>
      <c r="X14" s="49"/>
      <c r="Y14" s="49"/>
      <c r="Z14" s="49"/>
      <c r="AA14" s="49"/>
      <c r="AB14" s="49"/>
      <c r="AC14" s="49"/>
      <c r="AD14" s="49"/>
      <c r="AE14" s="49"/>
      <c r="AF14" s="123"/>
      <c r="AG14" s="107"/>
      <c r="AH14" s="49"/>
      <c r="AI14" s="49"/>
      <c r="AJ14" s="49"/>
      <c r="AK14" s="49"/>
      <c r="AL14" s="49"/>
      <c r="AM14" s="49"/>
      <c r="AN14" s="49"/>
      <c r="AO14" s="49"/>
      <c r="AP14" s="49"/>
      <c r="AQ14" s="123"/>
      <c r="AR14" s="107"/>
    </row>
    <row r="15" spans="2:49" s="10" customFormat="1" ht="15.75" thickBot="1" x14ac:dyDescent="0.3">
      <c r="B15" s="15"/>
      <c r="C15" s="8"/>
      <c r="D15" s="9"/>
      <c r="E15" s="9"/>
      <c r="F15" s="50"/>
      <c r="G15" s="44"/>
      <c r="H15" s="51"/>
      <c r="I15" s="108"/>
      <c r="J15" s="108"/>
      <c r="K15" s="52"/>
      <c r="L15" s="50"/>
      <c r="M15" s="50"/>
      <c r="N15" s="50"/>
      <c r="O15" s="50"/>
      <c r="P15" s="50"/>
      <c r="Q15" s="50"/>
      <c r="R15" s="50"/>
      <c r="S15" s="50"/>
      <c r="T15" s="50"/>
      <c r="U15" s="124"/>
      <c r="V15" s="110"/>
      <c r="W15" s="50"/>
      <c r="X15" s="50"/>
      <c r="Y15" s="50"/>
      <c r="Z15" s="50"/>
      <c r="AA15" s="50"/>
      <c r="AB15" s="50"/>
      <c r="AC15" s="50"/>
      <c r="AD15" s="50"/>
      <c r="AE15" s="50"/>
      <c r="AF15" s="124"/>
      <c r="AG15" s="110"/>
      <c r="AH15" s="50"/>
      <c r="AI15" s="50"/>
      <c r="AJ15" s="50"/>
      <c r="AK15" s="50"/>
      <c r="AL15" s="50"/>
      <c r="AM15" s="50"/>
      <c r="AN15" s="50"/>
      <c r="AO15" s="50"/>
      <c r="AP15" s="50"/>
      <c r="AQ15" s="124"/>
      <c r="AR15" s="110"/>
      <c r="AS15" s="17"/>
      <c r="AT15" s="17"/>
      <c r="AU15" s="17"/>
      <c r="AV15" s="17"/>
      <c r="AW15" s="17"/>
    </row>
    <row r="16" spans="2:49" x14ac:dyDescent="0.25">
      <c r="B16" s="16"/>
      <c r="C16" s="5" t="s">
        <v>9</v>
      </c>
      <c r="D16" s="6"/>
      <c r="E16" s="6"/>
      <c r="F16" s="46" t="s">
        <v>1</v>
      </c>
      <c r="G16" s="35" t="s">
        <v>73</v>
      </c>
      <c r="H16" s="47">
        <v>1</v>
      </c>
      <c r="I16" s="106" t="s">
        <v>28</v>
      </c>
      <c r="J16" s="106" t="s">
        <v>28</v>
      </c>
      <c r="K16" s="48" t="s">
        <v>29</v>
      </c>
      <c r="L16" s="49"/>
      <c r="M16" s="49"/>
      <c r="N16" s="49"/>
      <c r="O16" s="49"/>
      <c r="P16" s="49"/>
      <c r="Q16" s="49"/>
      <c r="R16" s="49"/>
      <c r="S16" s="49"/>
      <c r="T16" s="49"/>
      <c r="U16" s="123"/>
      <c r="V16" s="107"/>
      <c r="W16" s="49"/>
      <c r="X16" s="49"/>
      <c r="Y16" s="49"/>
      <c r="Z16" s="49"/>
      <c r="AA16" s="49"/>
      <c r="AB16" s="49"/>
      <c r="AC16" s="49"/>
      <c r="AD16" s="49"/>
      <c r="AE16" s="49"/>
      <c r="AF16" s="123"/>
      <c r="AG16" s="107"/>
      <c r="AH16" s="49"/>
      <c r="AI16" s="49"/>
      <c r="AJ16" s="49"/>
      <c r="AK16" s="49"/>
      <c r="AL16" s="49"/>
      <c r="AM16" s="49"/>
      <c r="AN16" s="49"/>
      <c r="AO16" s="49"/>
      <c r="AP16" s="49"/>
      <c r="AQ16" s="123"/>
      <c r="AR16" s="107"/>
    </row>
    <row r="17" spans="2:49" x14ac:dyDescent="0.25">
      <c r="B17" s="16"/>
      <c r="C17" s="5"/>
      <c r="D17" s="6"/>
      <c r="E17" s="6"/>
      <c r="F17" s="46" t="s">
        <v>32</v>
      </c>
      <c r="G17" s="35" t="s">
        <v>73</v>
      </c>
      <c r="H17" s="47">
        <v>2</v>
      </c>
      <c r="I17" s="106" t="s">
        <v>28</v>
      </c>
      <c r="J17" s="106" t="s">
        <v>28</v>
      </c>
      <c r="K17" s="48" t="s">
        <v>29</v>
      </c>
      <c r="L17" s="49"/>
      <c r="M17" s="49"/>
      <c r="N17" s="49"/>
      <c r="O17" s="49"/>
      <c r="P17" s="49"/>
      <c r="Q17" s="49"/>
      <c r="R17" s="49"/>
      <c r="S17" s="49"/>
      <c r="T17" s="49"/>
      <c r="U17" s="123"/>
      <c r="V17" s="107"/>
      <c r="W17" s="49"/>
      <c r="X17" s="49"/>
      <c r="Y17" s="49"/>
      <c r="Z17" s="49"/>
      <c r="AA17" s="49"/>
      <c r="AB17" s="49"/>
      <c r="AC17" s="49"/>
      <c r="AD17" s="49"/>
      <c r="AE17" s="49"/>
      <c r="AF17" s="123"/>
      <c r="AG17" s="107"/>
      <c r="AH17" s="49"/>
      <c r="AI17" s="49"/>
      <c r="AJ17" s="49"/>
      <c r="AK17" s="49"/>
      <c r="AL17" s="49"/>
      <c r="AM17" s="49"/>
      <c r="AN17" s="49"/>
      <c r="AO17" s="49"/>
      <c r="AP17" s="49"/>
      <c r="AQ17" s="123"/>
      <c r="AR17" s="107"/>
    </row>
    <row r="18" spans="2:49" x14ac:dyDescent="0.25">
      <c r="B18" s="16"/>
      <c r="C18" s="5"/>
      <c r="D18" s="6"/>
      <c r="E18" s="6"/>
      <c r="F18" s="46" t="s">
        <v>2</v>
      </c>
      <c r="G18" s="35" t="s">
        <v>73</v>
      </c>
      <c r="H18" s="47">
        <v>4</v>
      </c>
      <c r="I18" s="107">
        <f t="shared" ref="I18" si="7">U18+AF18+AQ18</f>
        <v>0.52027027027027029</v>
      </c>
      <c r="J18" s="107">
        <f>V18+AG18+AR18</f>
        <v>0.58783783783783783</v>
      </c>
      <c r="K18" s="48">
        <v>148</v>
      </c>
      <c r="L18" s="49"/>
      <c r="M18" s="49"/>
      <c r="N18" s="46">
        <v>0</v>
      </c>
      <c r="O18" s="46">
        <v>11</v>
      </c>
      <c r="P18" s="46">
        <v>16</v>
      </c>
      <c r="Q18" s="46">
        <v>32</v>
      </c>
      <c r="R18" s="46">
        <v>12</v>
      </c>
      <c r="S18" s="46">
        <v>5</v>
      </c>
      <c r="T18" s="46">
        <v>0</v>
      </c>
      <c r="U18" s="123">
        <f t="shared" ref="U18" si="8">(N18+O18+P18+Q18+R18) /K18</f>
        <v>0.47972972972972971</v>
      </c>
      <c r="V18" s="107">
        <f t="shared" ref="V18" si="9">(N18+O18+P18+Q18+R18+S18+T18)/K18</f>
        <v>0.51351351351351349</v>
      </c>
      <c r="W18" s="49"/>
      <c r="X18" s="49"/>
      <c r="Y18" s="46">
        <v>0</v>
      </c>
      <c r="Z18" s="46">
        <v>0</v>
      </c>
      <c r="AA18" s="46">
        <v>0</v>
      </c>
      <c r="AB18" s="46">
        <v>1</v>
      </c>
      <c r="AC18" s="46">
        <v>2</v>
      </c>
      <c r="AD18" s="46">
        <v>4</v>
      </c>
      <c r="AE18" s="49">
        <v>1</v>
      </c>
      <c r="AF18" s="123">
        <f t="shared" ref="AF18" si="10">(Y18+Z18+AA18+AB18+AC18) /K18</f>
        <v>2.0270270270270271E-2</v>
      </c>
      <c r="AG18" s="107">
        <f t="shared" ref="AG18" si="11">(Y18+Z18+AA18+AB18+AC18+AD18+AE18)/K18</f>
        <v>5.4054054054054057E-2</v>
      </c>
      <c r="AH18" s="49"/>
      <c r="AI18" s="49"/>
      <c r="AJ18" s="46">
        <v>0</v>
      </c>
      <c r="AK18" s="46">
        <v>0</v>
      </c>
      <c r="AL18" s="46">
        <v>2</v>
      </c>
      <c r="AM18" s="46">
        <v>0</v>
      </c>
      <c r="AN18" s="46">
        <v>1</v>
      </c>
      <c r="AO18" s="46">
        <v>0</v>
      </c>
      <c r="AP18" s="49">
        <v>0</v>
      </c>
      <c r="AQ18" s="123">
        <f t="shared" ref="AQ18" si="12">(AJ18+AK18+AL18+AM18+AN18) /K18</f>
        <v>2.0270270270270271E-2</v>
      </c>
      <c r="AR18" s="107">
        <f t="shared" ref="AR18" si="13">(AJ18+AK18+AL18+AM18+AN18+AO18+AP18)/K18</f>
        <v>2.0270270270270271E-2</v>
      </c>
    </row>
    <row r="19" spans="2:49" x14ac:dyDescent="0.25">
      <c r="B19" s="16"/>
      <c r="C19" s="5"/>
      <c r="D19" s="6"/>
      <c r="E19" s="6"/>
      <c r="F19" s="46" t="s">
        <v>4</v>
      </c>
      <c r="G19" s="35" t="s">
        <v>73</v>
      </c>
      <c r="H19" s="47">
        <v>3</v>
      </c>
      <c r="I19" s="106" t="s">
        <v>28</v>
      </c>
      <c r="J19" s="106" t="s">
        <v>28</v>
      </c>
      <c r="K19" s="53" t="s">
        <v>29</v>
      </c>
      <c r="L19" s="49"/>
      <c r="M19" s="49"/>
      <c r="N19" s="49"/>
      <c r="O19" s="49"/>
      <c r="P19" s="49"/>
      <c r="Q19" s="49"/>
      <c r="R19" s="49"/>
      <c r="S19" s="49"/>
      <c r="T19" s="49"/>
      <c r="U19" s="123"/>
      <c r="V19" s="107"/>
      <c r="W19" s="49"/>
      <c r="X19" s="49"/>
      <c r="Y19" s="49"/>
      <c r="Z19" s="49"/>
      <c r="AA19" s="49"/>
      <c r="AB19" s="49"/>
      <c r="AC19" s="49"/>
      <c r="AD19" s="49"/>
      <c r="AE19" s="49"/>
      <c r="AF19" s="123"/>
      <c r="AG19" s="107"/>
      <c r="AH19" s="49"/>
      <c r="AI19" s="49"/>
      <c r="AJ19" s="49"/>
      <c r="AK19" s="49"/>
      <c r="AL19" s="49"/>
      <c r="AM19" s="49"/>
      <c r="AN19" s="49"/>
      <c r="AO19" s="49"/>
      <c r="AP19" s="49"/>
      <c r="AQ19" s="123"/>
      <c r="AR19" s="107"/>
    </row>
    <row r="20" spans="2:49" x14ac:dyDescent="0.25">
      <c r="B20" s="16"/>
      <c r="C20" s="5"/>
      <c r="D20" s="6"/>
      <c r="E20" s="6"/>
      <c r="F20" s="46" t="s">
        <v>5</v>
      </c>
      <c r="G20" s="35" t="s">
        <v>73</v>
      </c>
      <c r="H20" s="47">
        <v>6</v>
      </c>
      <c r="I20" s="106" t="s">
        <v>28</v>
      </c>
      <c r="J20" s="106" t="s">
        <v>28</v>
      </c>
      <c r="K20" s="53" t="s">
        <v>29</v>
      </c>
      <c r="L20" s="49"/>
      <c r="M20" s="49"/>
      <c r="N20" s="49"/>
      <c r="O20" s="49"/>
      <c r="P20" s="49"/>
      <c r="Q20" s="49"/>
      <c r="R20" s="49"/>
      <c r="S20" s="49"/>
      <c r="T20" s="49"/>
      <c r="U20" s="123"/>
      <c r="V20" s="107"/>
      <c r="W20" s="49"/>
      <c r="X20" s="49"/>
      <c r="Y20" s="49"/>
      <c r="Z20" s="49"/>
      <c r="AA20" s="49"/>
      <c r="AB20" s="49"/>
      <c r="AC20" s="49"/>
      <c r="AD20" s="49"/>
      <c r="AE20" s="49"/>
      <c r="AF20" s="123"/>
      <c r="AG20" s="107"/>
      <c r="AH20" s="49"/>
      <c r="AI20" s="49"/>
      <c r="AJ20" s="49"/>
      <c r="AK20" s="49"/>
      <c r="AL20" s="49"/>
      <c r="AM20" s="49"/>
      <c r="AN20" s="49"/>
      <c r="AO20" s="49"/>
      <c r="AP20" s="49"/>
      <c r="AQ20" s="123"/>
      <c r="AR20" s="107"/>
    </row>
    <row r="21" spans="2:49" s="10" customFormat="1" ht="15.75" thickBot="1" x14ac:dyDescent="0.3">
      <c r="B21" s="15"/>
      <c r="C21" s="8"/>
      <c r="D21" s="9"/>
      <c r="E21" s="9"/>
      <c r="F21" s="50"/>
      <c r="G21" s="44"/>
      <c r="H21" s="51"/>
      <c r="I21" s="108"/>
      <c r="J21" s="108"/>
      <c r="K21" s="52"/>
      <c r="L21" s="50"/>
      <c r="M21" s="50"/>
      <c r="N21" s="50"/>
      <c r="O21" s="50"/>
      <c r="P21" s="50"/>
      <c r="Q21" s="50"/>
      <c r="R21" s="50"/>
      <c r="S21" s="50"/>
      <c r="T21" s="50"/>
      <c r="U21" s="124"/>
      <c r="V21" s="110"/>
      <c r="W21" s="50"/>
      <c r="X21" s="50"/>
      <c r="Y21" s="50"/>
      <c r="Z21" s="50"/>
      <c r="AA21" s="50"/>
      <c r="AB21" s="50"/>
      <c r="AC21" s="50"/>
      <c r="AD21" s="50"/>
      <c r="AE21" s="50"/>
      <c r="AF21" s="124"/>
      <c r="AG21" s="110"/>
      <c r="AH21" s="50"/>
      <c r="AI21" s="50"/>
      <c r="AJ21" s="50"/>
      <c r="AK21" s="50"/>
      <c r="AL21" s="50"/>
      <c r="AM21" s="50"/>
      <c r="AN21" s="50"/>
      <c r="AO21" s="50"/>
      <c r="AP21" s="50"/>
      <c r="AQ21" s="124"/>
      <c r="AR21" s="110"/>
      <c r="AS21" s="17"/>
      <c r="AT21" s="17"/>
      <c r="AU21" s="17"/>
      <c r="AV21" s="17"/>
      <c r="AW21" s="17"/>
    </row>
    <row r="22" spans="2:49" x14ac:dyDescent="0.25">
      <c r="B22" s="16"/>
      <c r="C22" s="5" t="s">
        <v>0</v>
      </c>
      <c r="D22" s="6"/>
      <c r="E22" s="6"/>
      <c r="F22" s="46" t="s">
        <v>1</v>
      </c>
      <c r="G22" s="35" t="s">
        <v>73</v>
      </c>
      <c r="H22" s="47">
        <v>1</v>
      </c>
      <c r="I22" s="107">
        <f t="shared" ref="I22:I23" si="14">U22+AF22+AQ22</f>
        <v>0.21505376344086022</v>
      </c>
      <c r="J22" s="107">
        <f t="shared" ref="J22:J23" si="15">V22+AG22+AR22</f>
        <v>0.34408602150537632</v>
      </c>
      <c r="K22" s="48">
        <v>93</v>
      </c>
      <c r="L22" s="49"/>
      <c r="M22" s="49"/>
      <c r="N22" s="49"/>
      <c r="O22" s="49"/>
      <c r="P22" s="49"/>
      <c r="Q22" s="49">
        <v>5</v>
      </c>
      <c r="R22" s="49">
        <v>15</v>
      </c>
      <c r="S22" s="49">
        <v>7</v>
      </c>
      <c r="T22" s="49">
        <v>4</v>
      </c>
      <c r="U22" s="123">
        <f t="shared" ref="U22" si="16">(Q22+R22)/K22</f>
        <v>0.21505376344086022</v>
      </c>
      <c r="V22" s="107">
        <f t="shared" ref="V22" si="17">(Q22+R22+S22+T22)/K22</f>
        <v>0.33333333333333331</v>
      </c>
      <c r="W22" s="49"/>
      <c r="X22" s="49"/>
      <c r="Y22" s="49"/>
      <c r="Z22" s="49"/>
      <c r="AA22" s="49"/>
      <c r="AB22" s="49">
        <v>0</v>
      </c>
      <c r="AC22" s="49">
        <v>0</v>
      </c>
      <c r="AD22" s="49">
        <v>1</v>
      </c>
      <c r="AE22" s="49">
        <v>0</v>
      </c>
      <c r="AF22" s="123">
        <f t="shared" ref="AF22" si="18">(AB22+AC22)/K22</f>
        <v>0</v>
      </c>
      <c r="AG22" s="107">
        <f t="shared" ref="AG22" si="19">(AB22+AC22+AD22+AE22)/K22</f>
        <v>1.0752688172043012E-2</v>
      </c>
      <c r="AH22" s="49"/>
      <c r="AI22" s="49"/>
      <c r="AJ22" s="49"/>
      <c r="AK22" s="49"/>
      <c r="AL22" s="49"/>
      <c r="AM22" s="49">
        <v>0</v>
      </c>
      <c r="AN22" s="49">
        <v>0</v>
      </c>
      <c r="AO22" s="49">
        <v>0</v>
      </c>
      <c r="AP22" s="49">
        <v>0</v>
      </c>
      <c r="AQ22" s="123">
        <f t="shared" ref="AQ22" si="20">(AM22+AN22)/K22</f>
        <v>0</v>
      </c>
      <c r="AR22" s="107">
        <f t="shared" ref="AR22" si="21">(AM22+AN22+AO22+AP22)/K22</f>
        <v>0</v>
      </c>
    </row>
    <row r="23" spans="2:49" x14ac:dyDescent="0.25">
      <c r="B23" s="16"/>
      <c r="C23" s="5"/>
      <c r="D23" s="6"/>
      <c r="E23" s="6"/>
      <c r="F23" s="46" t="s">
        <v>32</v>
      </c>
      <c r="G23" s="35" t="s">
        <v>73</v>
      </c>
      <c r="H23" s="47">
        <v>2</v>
      </c>
      <c r="I23" s="107">
        <f t="shared" si="14"/>
        <v>0.82608695652173914</v>
      </c>
      <c r="J23" s="107">
        <f t="shared" si="15"/>
        <v>0.82608695652173914</v>
      </c>
      <c r="K23" s="48">
        <v>46</v>
      </c>
      <c r="L23" s="49"/>
      <c r="M23" s="49"/>
      <c r="N23" s="49"/>
      <c r="O23" s="49"/>
      <c r="P23" s="46">
        <v>1</v>
      </c>
      <c r="Q23" s="46">
        <v>30</v>
      </c>
      <c r="R23" s="46">
        <v>6</v>
      </c>
      <c r="S23" s="46">
        <v>0</v>
      </c>
      <c r="T23" s="49">
        <v>0</v>
      </c>
      <c r="U23" s="123">
        <f t="shared" ref="U23" si="22">(P23+Q23+R23)/K23</f>
        <v>0.80434782608695654</v>
      </c>
      <c r="V23" s="107">
        <f t="shared" ref="V23" si="23">(P23+Q23+R23+S23+T23)/K23</f>
        <v>0.80434782608695654</v>
      </c>
      <c r="W23" s="49"/>
      <c r="X23" s="49"/>
      <c r="Y23" s="49"/>
      <c r="Z23" s="49"/>
      <c r="AA23" s="46">
        <v>0</v>
      </c>
      <c r="AB23" s="46">
        <v>0</v>
      </c>
      <c r="AC23" s="46">
        <v>0</v>
      </c>
      <c r="AD23" s="46">
        <v>0</v>
      </c>
      <c r="AE23" s="49">
        <v>0</v>
      </c>
      <c r="AF23" s="123">
        <f t="shared" ref="AF23" si="24">(AA23+AB23+AC23)/K23</f>
        <v>0</v>
      </c>
      <c r="AG23" s="107">
        <f t="shared" ref="AG23" si="25">(AA23+AB23+AC23+AD23+AE23)/K23</f>
        <v>0</v>
      </c>
      <c r="AH23" s="49"/>
      <c r="AI23" s="49"/>
      <c r="AJ23" s="49"/>
      <c r="AK23" s="49"/>
      <c r="AL23" s="46">
        <v>0</v>
      </c>
      <c r="AM23" s="46">
        <v>0</v>
      </c>
      <c r="AN23" s="46">
        <v>1</v>
      </c>
      <c r="AO23" s="46">
        <v>0</v>
      </c>
      <c r="AP23" s="49">
        <v>0</v>
      </c>
      <c r="AQ23" s="123">
        <f t="shared" ref="AQ23" si="26">(AL23+AM23+AN23)/K23</f>
        <v>2.1739130434782608E-2</v>
      </c>
      <c r="AR23" s="107">
        <f t="shared" ref="AR23" si="27">(AL23+AM23+AN23+AO23+AP23)/K23</f>
        <v>2.1739130434782608E-2</v>
      </c>
    </row>
    <row r="24" spans="2:49" x14ac:dyDescent="0.25">
      <c r="B24" s="16"/>
      <c r="C24" s="5"/>
      <c r="D24" s="6"/>
      <c r="E24" s="6"/>
      <c r="F24" s="46" t="s">
        <v>2</v>
      </c>
      <c r="G24" s="35" t="s">
        <v>73</v>
      </c>
      <c r="H24" s="47">
        <v>4</v>
      </c>
      <c r="I24" s="107">
        <f t="shared" ref="I24" si="28">U24+AF24+AQ24</f>
        <v>0.43612903225806454</v>
      </c>
      <c r="J24" s="107">
        <f>V24+AG24+AR24</f>
        <v>0.50322580645161297</v>
      </c>
      <c r="K24" s="53">
        <v>775</v>
      </c>
      <c r="L24" s="49"/>
      <c r="M24" s="49"/>
      <c r="N24" s="46">
        <v>11</v>
      </c>
      <c r="O24" s="46">
        <v>89</v>
      </c>
      <c r="P24" s="46">
        <v>105</v>
      </c>
      <c r="Q24" s="46">
        <v>74</v>
      </c>
      <c r="R24" s="46">
        <v>40</v>
      </c>
      <c r="S24" s="46">
        <v>29</v>
      </c>
      <c r="T24" s="49">
        <v>15</v>
      </c>
      <c r="U24" s="123">
        <f t="shared" ref="U24" si="29">(N24+O24+P24+Q24+R24) /K24</f>
        <v>0.41161290322580646</v>
      </c>
      <c r="V24" s="107">
        <f t="shared" ref="V24" si="30">(N24+O24+P24+Q24+R24+S24+T24)/K24</f>
        <v>0.46838709677419355</v>
      </c>
      <c r="W24" s="49"/>
      <c r="X24" s="49"/>
      <c r="Y24" s="46">
        <v>1</v>
      </c>
      <c r="Z24" s="46">
        <v>0</v>
      </c>
      <c r="AA24" s="46">
        <v>4</v>
      </c>
      <c r="AB24" s="46">
        <v>3</v>
      </c>
      <c r="AC24" s="46">
        <v>0</v>
      </c>
      <c r="AD24" s="46">
        <v>2</v>
      </c>
      <c r="AE24" s="49">
        <v>1</v>
      </c>
      <c r="AF24" s="123">
        <f t="shared" ref="AF24" si="31">(Y24+Z24+AA24+AB24+AC24) /K24</f>
        <v>1.032258064516129E-2</v>
      </c>
      <c r="AG24" s="107">
        <f t="shared" ref="AG24" si="32">(Y24+Z24+AA24+AB24+AC24+AD24+AE24)/K24</f>
        <v>1.4193548387096775E-2</v>
      </c>
      <c r="AH24" s="49"/>
      <c r="AI24" s="49"/>
      <c r="AJ24" s="46">
        <v>2</v>
      </c>
      <c r="AK24" s="46">
        <v>3</v>
      </c>
      <c r="AL24" s="46">
        <v>2</v>
      </c>
      <c r="AM24" s="46">
        <v>4</v>
      </c>
      <c r="AN24" s="46">
        <v>0</v>
      </c>
      <c r="AO24" s="46">
        <v>2</v>
      </c>
      <c r="AP24" s="49">
        <v>3</v>
      </c>
      <c r="AQ24" s="123">
        <f t="shared" ref="AQ24" si="33">(AJ24+AK24+AL24+AM24+AN24) /K24</f>
        <v>1.4193548387096775E-2</v>
      </c>
      <c r="AR24" s="107">
        <f t="shared" ref="AR24" si="34">(AJ24+AK24+AL24+AM24+AN24+AO24+AP24)/K24</f>
        <v>2.0645161290322581E-2</v>
      </c>
    </row>
    <row r="25" spans="2:49" x14ac:dyDescent="0.25">
      <c r="B25" s="16"/>
      <c r="C25" s="5"/>
      <c r="D25" s="6"/>
      <c r="E25" s="6"/>
      <c r="F25" s="46" t="s">
        <v>4</v>
      </c>
      <c r="G25" s="35" t="s">
        <v>73</v>
      </c>
      <c r="H25" s="47">
        <v>3</v>
      </c>
      <c r="I25" s="107">
        <f t="shared" ref="I25" si="35">U25+AF25+AQ25</f>
        <v>0.53260869565217395</v>
      </c>
      <c r="J25" s="107">
        <f t="shared" ref="J25" si="36">V25+AG25+AR25</f>
        <v>0.81521739130434789</v>
      </c>
      <c r="K25" s="53">
        <v>460</v>
      </c>
      <c r="L25" s="49"/>
      <c r="M25" s="49"/>
      <c r="N25" s="49"/>
      <c r="O25" s="57">
        <v>0</v>
      </c>
      <c r="P25" s="57">
        <v>25</v>
      </c>
      <c r="Q25" s="57">
        <v>83</v>
      </c>
      <c r="R25" s="57">
        <v>130</v>
      </c>
      <c r="S25" s="57">
        <v>94</v>
      </c>
      <c r="T25" s="54">
        <v>36</v>
      </c>
      <c r="U25" s="123">
        <f t="shared" ref="U25" si="37">(O25+P25+Q25+R25) /K25</f>
        <v>0.5173913043478261</v>
      </c>
      <c r="V25" s="107">
        <f t="shared" ref="V25" si="38">(O25+P25+Q25+R25+S25+T25)/K25</f>
        <v>0.8</v>
      </c>
      <c r="W25" s="49"/>
      <c r="X25" s="49"/>
      <c r="Y25" s="49"/>
      <c r="Z25" s="46">
        <v>1</v>
      </c>
      <c r="AA25" s="46">
        <v>0</v>
      </c>
      <c r="AB25" s="46">
        <v>0</v>
      </c>
      <c r="AC25" s="46">
        <v>0</v>
      </c>
      <c r="AD25" s="46">
        <v>0</v>
      </c>
      <c r="AE25" s="49">
        <v>0</v>
      </c>
      <c r="AF25" s="123">
        <f t="shared" ref="AF25" si="39">(Z25+AA25+AB25+AC25)/K25</f>
        <v>2.1739130434782609E-3</v>
      </c>
      <c r="AG25" s="107">
        <f t="shared" ref="AG25" si="40">(Z25+AA25+AB25+AC25+AD25+AE25)/K25</f>
        <v>2.1739130434782609E-3</v>
      </c>
      <c r="AH25" s="49"/>
      <c r="AI25" s="49"/>
      <c r="AJ25" s="49"/>
      <c r="AK25" s="46">
        <v>2</v>
      </c>
      <c r="AL25" s="46">
        <v>1</v>
      </c>
      <c r="AM25" s="46">
        <v>3</v>
      </c>
      <c r="AN25" s="46">
        <v>0</v>
      </c>
      <c r="AO25" s="46">
        <v>0</v>
      </c>
      <c r="AP25" s="49">
        <v>0</v>
      </c>
      <c r="AQ25" s="123">
        <f t="shared" ref="AQ25" si="41">(AK25+AL25+AM25+AN25)/K25</f>
        <v>1.3043478260869565E-2</v>
      </c>
      <c r="AR25" s="107">
        <f t="shared" ref="AR25" si="42">(AK25+AL25+AM25+AN25+AO25+AP25)/K25</f>
        <v>1.3043478260869565E-2</v>
      </c>
    </row>
    <row r="26" spans="2:49" s="3" customFormat="1" x14ac:dyDescent="0.25">
      <c r="B26" s="14"/>
      <c r="C26" s="5"/>
      <c r="D26" s="5"/>
      <c r="E26" s="5"/>
      <c r="F26" s="46" t="s">
        <v>5</v>
      </c>
      <c r="G26" s="35" t="s">
        <v>73</v>
      </c>
      <c r="H26" s="47">
        <v>6</v>
      </c>
      <c r="I26" s="107">
        <f t="shared" ref="I26" si="43">U26+AF26+AQ26</f>
        <v>0.53846153846153844</v>
      </c>
      <c r="J26" s="107">
        <f t="shared" ref="J26" si="44">V26+AG26+AR26</f>
        <v>0.61538461538461542</v>
      </c>
      <c r="K26" s="53">
        <v>13</v>
      </c>
      <c r="L26" s="57">
        <v>0</v>
      </c>
      <c r="M26" s="57">
        <v>0</v>
      </c>
      <c r="N26" s="57">
        <v>0</v>
      </c>
      <c r="O26" s="57">
        <v>0</v>
      </c>
      <c r="P26" s="57">
        <v>4</v>
      </c>
      <c r="Q26" s="57">
        <v>2</v>
      </c>
      <c r="R26" s="57">
        <v>1</v>
      </c>
      <c r="S26" s="57">
        <v>0</v>
      </c>
      <c r="T26" s="54">
        <v>1</v>
      </c>
      <c r="U26" s="123">
        <f t="shared" ref="U26" si="45">(L26+M26+N26+O26+P26+Q26+R26)/K26</f>
        <v>0.53846153846153844</v>
      </c>
      <c r="V26" s="107">
        <f t="shared" ref="V26" si="46">(L26+M26+N26+O26+P26+Q26+R26+S26+T26)/K26</f>
        <v>0.61538461538461542</v>
      </c>
      <c r="W26" s="46">
        <v>0</v>
      </c>
      <c r="X26" s="46">
        <v>0</v>
      </c>
      <c r="Y26" s="46">
        <v>0</v>
      </c>
      <c r="Z26" s="46">
        <v>0</v>
      </c>
      <c r="AA26" s="46">
        <v>0</v>
      </c>
      <c r="AB26" s="46">
        <v>0</v>
      </c>
      <c r="AC26" s="46">
        <v>0</v>
      </c>
      <c r="AD26" s="46">
        <v>0</v>
      </c>
      <c r="AE26" s="49">
        <v>0</v>
      </c>
      <c r="AF26" s="123">
        <f t="shared" ref="AF26" si="47">(W26+X26+Y26+Z26+AA26+AB26+AC26)/K26</f>
        <v>0</v>
      </c>
      <c r="AG26" s="107">
        <f t="shared" ref="AG26" si="48">(W26+X26+Y26+Z26+AA26+AB26+AC26+AD26+AE26)/K26</f>
        <v>0</v>
      </c>
      <c r="AH26" s="46">
        <v>0</v>
      </c>
      <c r="AI26" s="46">
        <v>0</v>
      </c>
      <c r="AJ26" s="46">
        <v>0</v>
      </c>
      <c r="AK26" s="46">
        <v>0</v>
      </c>
      <c r="AL26" s="46">
        <v>0</v>
      </c>
      <c r="AM26" s="46">
        <v>0</v>
      </c>
      <c r="AN26" s="46">
        <v>0</v>
      </c>
      <c r="AO26" s="46">
        <v>0</v>
      </c>
      <c r="AP26" s="49">
        <v>0</v>
      </c>
      <c r="AQ26" s="123">
        <f t="shared" ref="AQ26" si="49">(AH26+AI26+AJ26+AK26+AL26+AM26+AN26) /K26</f>
        <v>0</v>
      </c>
      <c r="AR26" s="107">
        <f t="shared" ref="AR26" si="50">(AH26+AI26+AJ26+AK26+AL26+AM26+AN26+AO26+AP26)/K26</f>
        <v>0</v>
      </c>
    </row>
    <row r="27" spans="2:49" s="10" customFormat="1" ht="15.75" thickBot="1" x14ac:dyDescent="0.3">
      <c r="B27" s="15"/>
      <c r="C27" s="8"/>
      <c r="D27" s="9"/>
      <c r="E27" s="9"/>
      <c r="F27" s="50"/>
      <c r="G27" s="44"/>
      <c r="H27" s="51"/>
      <c r="I27" s="108"/>
      <c r="J27" s="108"/>
      <c r="K27" s="52"/>
      <c r="L27" s="50"/>
      <c r="M27" s="50"/>
      <c r="N27" s="50"/>
      <c r="O27" s="50"/>
      <c r="P27" s="50"/>
      <c r="Q27" s="50"/>
      <c r="R27" s="50"/>
      <c r="S27" s="50"/>
      <c r="T27" s="50"/>
      <c r="U27" s="124"/>
      <c r="V27" s="110"/>
      <c r="W27" s="50"/>
      <c r="X27" s="50"/>
      <c r="Y27" s="50"/>
      <c r="Z27" s="50"/>
      <c r="AA27" s="50"/>
      <c r="AB27" s="50"/>
      <c r="AC27" s="50"/>
      <c r="AD27" s="50"/>
      <c r="AE27" s="50"/>
      <c r="AF27" s="124"/>
      <c r="AG27" s="110"/>
      <c r="AH27" s="50"/>
      <c r="AI27" s="50"/>
      <c r="AJ27" s="50"/>
      <c r="AK27" s="50"/>
      <c r="AL27" s="50"/>
      <c r="AM27" s="50"/>
      <c r="AN27" s="50"/>
      <c r="AO27" s="50"/>
      <c r="AP27" s="50"/>
      <c r="AQ27" s="124"/>
      <c r="AR27" s="110"/>
      <c r="AS27" s="17"/>
      <c r="AT27" s="17"/>
      <c r="AU27" s="17"/>
      <c r="AV27" s="17"/>
      <c r="AW27" s="17"/>
    </row>
    <row r="28" spans="2:49" x14ac:dyDescent="0.25">
      <c r="B28" s="16"/>
      <c r="C28" s="5" t="s">
        <v>10</v>
      </c>
      <c r="D28" s="6"/>
      <c r="E28" s="6"/>
      <c r="F28" s="46" t="s">
        <v>1</v>
      </c>
      <c r="G28" s="35" t="s">
        <v>73</v>
      </c>
      <c r="H28" s="47">
        <v>1</v>
      </c>
      <c r="I28" s="107">
        <f t="shared" ref="I28" si="51">U28+AF28+AQ28</f>
        <v>0.79066478076379076</v>
      </c>
      <c r="J28" s="107">
        <f t="shared" ref="J28" si="52">V28+AG28+AR28</f>
        <v>0.80905233380480901</v>
      </c>
      <c r="K28" s="48">
        <v>707</v>
      </c>
      <c r="L28" s="49"/>
      <c r="M28" s="49"/>
      <c r="N28" s="49"/>
      <c r="O28" s="49"/>
      <c r="P28" s="49"/>
      <c r="Q28" s="49">
        <v>426</v>
      </c>
      <c r="R28" s="49">
        <v>129</v>
      </c>
      <c r="S28" s="49">
        <v>8</v>
      </c>
      <c r="T28" s="49">
        <v>1</v>
      </c>
      <c r="U28" s="123">
        <f t="shared" ref="U28" si="53">(Q28+R28)/K28</f>
        <v>0.78500707213578502</v>
      </c>
      <c r="V28" s="107">
        <f t="shared" ref="V28" si="54">(Q28+R28+S28+T28)/K28</f>
        <v>0.79773691654879775</v>
      </c>
      <c r="W28" s="49"/>
      <c r="X28" s="49"/>
      <c r="Y28" s="49"/>
      <c r="Z28" s="49"/>
      <c r="AA28" s="49"/>
      <c r="AB28" s="49">
        <v>0</v>
      </c>
      <c r="AC28" s="49">
        <v>1</v>
      </c>
      <c r="AD28" s="49">
        <v>0</v>
      </c>
      <c r="AE28" s="49">
        <v>1</v>
      </c>
      <c r="AF28" s="123">
        <f t="shared" ref="AF28" si="55">(AB28+AC28)/K28</f>
        <v>1.4144271570014145E-3</v>
      </c>
      <c r="AG28" s="107">
        <f t="shared" ref="AG28" si="56">(AB28+AC28+AD28+AE28)/K28</f>
        <v>2.828854314002829E-3</v>
      </c>
      <c r="AH28" s="49"/>
      <c r="AI28" s="49"/>
      <c r="AJ28" s="49"/>
      <c r="AK28" s="49"/>
      <c r="AL28" s="49"/>
      <c r="AM28" s="49">
        <v>0</v>
      </c>
      <c r="AN28" s="49">
        <v>3</v>
      </c>
      <c r="AO28" s="49">
        <v>2</v>
      </c>
      <c r="AP28" s="49">
        <v>1</v>
      </c>
      <c r="AQ28" s="123">
        <f t="shared" ref="AQ28" si="57">(AM28+AN28)/K28</f>
        <v>4.2432814710042432E-3</v>
      </c>
      <c r="AR28" s="107">
        <f t="shared" ref="AR28" si="58">(AM28+AN28+AO28+AP28)/K28</f>
        <v>8.4865629420084864E-3</v>
      </c>
    </row>
    <row r="29" spans="2:49" x14ac:dyDescent="0.25">
      <c r="B29" s="16"/>
      <c r="C29" s="5"/>
      <c r="D29" s="6"/>
      <c r="E29" s="6"/>
      <c r="F29" s="46" t="s">
        <v>32</v>
      </c>
      <c r="G29" s="35" t="s">
        <v>73</v>
      </c>
      <c r="H29" s="47">
        <v>2</v>
      </c>
      <c r="I29" s="107">
        <f t="shared" ref="I29:J29" si="59">U29+AF29+AQ29</f>
        <v>0.72395833333333337</v>
      </c>
      <c r="J29" s="107">
        <f t="shared" si="59"/>
        <v>0.76953124999999989</v>
      </c>
      <c r="K29" s="48">
        <v>768</v>
      </c>
      <c r="L29" s="49"/>
      <c r="M29" s="49"/>
      <c r="N29" s="49"/>
      <c r="O29" s="49"/>
      <c r="P29" s="46">
        <v>37</v>
      </c>
      <c r="Q29" s="46">
        <v>310</v>
      </c>
      <c r="R29" s="46">
        <v>169</v>
      </c>
      <c r="S29" s="46">
        <v>13</v>
      </c>
      <c r="T29" s="49">
        <v>4</v>
      </c>
      <c r="U29" s="123">
        <f t="shared" ref="U29" si="60">(P29+Q29+R29)/K29</f>
        <v>0.671875</v>
      </c>
      <c r="V29" s="107">
        <f t="shared" ref="V29" si="61">(P29+Q29+R29+S29+T29)/K29</f>
        <v>0.69401041666666663</v>
      </c>
      <c r="W29" s="49"/>
      <c r="X29" s="49"/>
      <c r="Y29" s="49"/>
      <c r="Z29" s="49"/>
      <c r="AA29" s="46">
        <v>0</v>
      </c>
      <c r="AB29" s="46">
        <v>10</v>
      </c>
      <c r="AC29" s="46">
        <v>6</v>
      </c>
      <c r="AD29" s="46">
        <v>8</v>
      </c>
      <c r="AE29" s="49">
        <v>2</v>
      </c>
      <c r="AF29" s="123">
        <f t="shared" ref="AF29" si="62">(AA29+AB29+AC29)/K29</f>
        <v>2.0833333333333332E-2</v>
      </c>
      <c r="AG29" s="107">
        <f t="shared" ref="AG29" si="63">(AA29+AB29+AC29+AD29+AE29)/K29</f>
        <v>3.3854166666666664E-2</v>
      </c>
      <c r="AH29" s="49"/>
      <c r="AI29" s="49"/>
      <c r="AJ29" s="49"/>
      <c r="AK29" s="49"/>
      <c r="AL29" s="46">
        <v>3</v>
      </c>
      <c r="AM29" s="46">
        <v>14</v>
      </c>
      <c r="AN29" s="46">
        <v>7</v>
      </c>
      <c r="AO29" s="46">
        <v>4</v>
      </c>
      <c r="AP29" s="49">
        <v>4</v>
      </c>
      <c r="AQ29" s="123">
        <f t="shared" ref="AQ29" si="64">(AL29+AM29+AN29)/K29</f>
        <v>3.125E-2</v>
      </c>
      <c r="AR29" s="107">
        <f t="shared" ref="AR29" si="65">(AL29+AM29+AN29+AO29+AP29)/K29</f>
        <v>4.1666666666666664E-2</v>
      </c>
    </row>
    <row r="30" spans="2:49" x14ac:dyDescent="0.25">
      <c r="B30" s="16"/>
      <c r="C30" s="5"/>
      <c r="D30" s="6"/>
      <c r="E30" s="6"/>
      <c r="F30" s="46" t="s">
        <v>2</v>
      </c>
      <c r="G30" s="35" t="s">
        <v>73</v>
      </c>
      <c r="H30" s="47">
        <v>4</v>
      </c>
      <c r="I30" s="106" t="s">
        <v>28</v>
      </c>
      <c r="J30" s="106" t="s">
        <v>28</v>
      </c>
      <c r="K30" s="48" t="s">
        <v>29</v>
      </c>
      <c r="L30" s="49"/>
      <c r="M30" s="49"/>
      <c r="N30" s="49"/>
      <c r="O30" s="49"/>
      <c r="P30" s="49"/>
      <c r="Q30" s="49"/>
      <c r="R30" s="49"/>
      <c r="S30" s="49"/>
      <c r="T30" s="49"/>
      <c r="U30" s="123"/>
      <c r="V30" s="107"/>
      <c r="W30" s="49"/>
      <c r="X30" s="49"/>
      <c r="Y30" s="49"/>
      <c r="Z30" s="49"/>
      <c r="AA30" s="49"/>
      <c r="AB30" s="49"/>
      <c r="AC30" s="49"/>
      <c r="AD30" s="49"/>
      <c r="AE30" s="49"/>
      <c r="AF30" s="123"/>
      <c r="AG30" s="107"/>
      <c r="AH30" s="49"/>
      <c r="AI30" s="49"/>
      <c r="AJ30" s="49"/>
      <c r="AK30" s="49"/>
      <c r="AL30" s="49"/>
      <c r="AM30" s="49"/>
      <c r="AN30" s="49"/>
      <c r="AO30" s="49"/>
      <c r="AP30" s="49"/>
      <c r="AQ30" s="123"/>
      <c r="AR30" s="107"/>
    </row>
    <row r="31" spans="2:49" x14ac:dyDescent="0.25">
      <c r="B31" s="16"/>
      <c r="C31" s="5"/>
      <c r="D31" s="6"/>
      <c r="E31" s="6"/>
      <c r="F31" s="46" t="s">
        <v>4</v>
      </c>
      <c r="G31" s="35" t="s">
        <v>73</v>
      </c>
      <c r="H31" s="47">
        <v>3</v>
      </c>
      <c r="I31" s="106" t="s">
        <v>28</v>
      </c>
      <c r="J31" s="106" t="s">
        <v>28</v>
      </c>
      <c r="K31" s="48" t="s">
        <v>29</v>
      </c>
      <c r="L31" s="49"/>
      <c r="M31" s="49"/>
      <c r="N31" s="49"/>
      <c r="O31" s="49"/>
      <c r="P31" s="49"/>
      <c r="Q31" s="49"/>
      <c r="R31" s="49"/>
      <c r="S31" s="49"/>
      <c r="T31" s="49"/>
      <c r="U31" s="123"/>
      <c r="V31" s="107"/>
      <c r="W31" s="49"/>
      <c r="X31" s="49"/>
      <c r="Y31" s="49"/>
      <c r="Z31" s="49"/>
      <c r="AA31" s="49"/>
      <c r="AB31" s="49"/>
      <c r="AC31" s="49"/>
      <c r="AD31" s="49"/>
      <c r="AE31" s="49"/>
      <c r="AF31" s="123"/>
      <c r="AG31" s="107"/>
      <c r="AH31" s="49"/>
      <c r="AI31" s="49"/>
      <c r="AJ31" s="49"/>
      <c r="AK31" s="49"/>
      <c r="AL31" s="49"/>
      <c r="AM31" s="49"/>
      <c r="AN31" s="49"/>
      <c r="AO31" s="49"/>
      <c r="AP31" s="49"/>
      <c r="AQ31" s="123"/>
      <c r="AR31" s="107"/>
    </row>
    <row r="32" spans="2:49" x14ac:dyDescent="0.25">
      <c r="B32" s="16"/>
      <c r="C32" s="5"/>
      <c r="D32" s="6"/>
      <c r="E32" s="6"/>
      <c r="F32" s="46" t="s">
        <v>5</v>
      </c>
      <c r="G32" s="35" t="s">
        <v>73</v>
      </c>
      <c r="H32" s="47">
        <v>6</v>
      </c>
      <c r="I32" s="106" t="s">
        <v>28</v>
      </c>
      <c r="J32" s="106" t="s">
        <v>28</v>
      </c>
      <c r="K32" s="48" t="s">
        <v>29</v>
      </c>
      <c r="L32" s="49"/>
      <c r="M32" s="49"/>
      <c r="N32" s="49"/>
      <c r="O32" s="49"/>
      <c r="P32" s="49"/>
      <c r="Q32" s="49"/>
      <c r="R32" s="49"/>
      <c r="S32" s="49"/>
      <c r="T32" s="49"/>
      <c r="U32" s="123"/>
      <c r="V32" s="107"/>
      <c r="W32" s="49"/>
      <c r="X32" s="49"/>
      <c r="Y32" s="49"/>
      <c r="Z32" s="49"/>
      <c r="AA32" s="49"/>
      <c r="AB32" s="49"/>
      <c r="AC32" s="49"/>
      <c r="AD32" s="49"/>
      <c r="AE32" s="49"/>
      <c r="AF32" s="123"/>
      <c r="AG32" s="107"/>
      <c r="AH32" s="49"/>
      <c r="AI32" s="49"/>
      <c r="AJ32" s="49"/>
      <c r="AK32" s="49"/>
      <c r="AL32" s="49"/>
      <c r="AM32" s="49"/>
      <c r="AN32" s="49"/>
      <c r="AO32" s="49"/>
      <c r="AP32" s="49"/>
      <c r="AQ32" s="123"/>
      <c r="AR32" s="107"/>
    </row>
    <row r="33" spans="2:49" s="10" customFormat="1" ht="15.75" thickBot="1" x14ac:dyDescent="0.3">
      <c r="B33" s="15"/>
      <c r="C33" s="8"/>
      <c r="D33" s="9"/>
      <c r="E33" s="9"/>
      <c r="F33" s="50"/>
      <c r="G33" s="44"/>
      <c r="H33" s="51"/>
      <c r="I33" s="108"/>
      <c r="J33" s="108"/>
      <c r="K33" s="52"/>
      <c r="L33" s="50"/>
      <c r="M33" s="50"/>
      <c r="N33" s="50"/>
      <c r="O33" s="50"/>
      <c r="P33" s="50"/>
      <c r="Q33" s="50"/>
      <c r="R33" s="50"/>
      <c r="S33" s="50"/>
      <c r="T33" s="50"/>
      <c r="U33" s="124"/>
      <c r="V33" s="110"/>
      <c r="W33" s="50"/>
      <c r="X33" s="50"/>
      <c r="Y33" s="50"/>
      <c r="Z33" s="50"/>
      <c r="AA33" s="50"/>
      <c r="AB33" s="50"/>
      <c r="AC33" s="50"/>
      <c r="AD33" s="50"/>
      <c r="AE33" s="50"/>
      <c r="AF33" s="124"/>
      <c r="AG33" s="110"/>
      <c r="AH33" s="50"/>
      <c r="AI33" s="50"/>
      <c r="AJ33" s="50"/>
      <c r="AK33" s="50"/>
      <c r="AL33" s="50"/>
      <c r="AM33" s="50"/>
      <c r="AN33" s="50"/>
      <c r="AO33" s="50"/>
      <c r="AP33" s="50"/>
      <c r="AQ33" s="124"/>
      <c r="AR33" s="110"/>
      <c r="AS33" s="17"/>
      <c r="AT33" s="17"/>
      <c r="AU33" s="17"/>
      <c r="AV33" s="17"/>
      <c r="AW33" s="17"/>
    </row>
    <row r="34" spans="2:49" x14ac:dyDescent="0.25">
      <c r="B34" s="16"/>
      <c r="C34" s="5" t="s">
        <v>11</v>
      </c>
      <c r="D34" s="6"/>
      <c r="E34" s="6"/>
      <c r="F34" s="46" t="s">
        <v>1</v>
      </c>
      <c r="G34" s="35" t="s">
        <v>73</v>
      </c>
      <c r="H34" s="47">
        <v>1</v>
      </c>
      <c r="I34" s="106" t="s">
        <v>28</v>
      </c>
      <c r="J34" s="106" t="s">
        <v>28</v>
      </c>
      <c r="K34" s="48" t="s">
        <v>29</v>
      </c>
      <c r="L34" s="49"/>
      <c r="M34" s="49"/>
      <c r="N34" s="49"/>
      <c r="O34" s="49"/>
      <c r="P34" s="49"/>
      <c r="Q34" s="49"/>
      <c r="R34" s="49"/>
      <c r="S34" s="49"/>
      <c r="T34" s="49"/>
      <c r="U34" s="123"/>
      <c r="V34" s="107"/>
      <c r="W34" s="49"/>
      <c r="X34" s="49"/>
      <c r="Y34" s="49"/>
      <c r="Z34" s="49"/>
      <c r="AA34" s="49"/>
      <c r="AB34" s="49"/>
      <c r="AC34" s="49"/>
      <c r="AD34" s="49"/>
      <c r="AE34" s="49"/>
      <c r="AF34" s="123"/>
      <c r="AG34" s="107"/>
      <c r="AH34" s="49"/>
      <c r="AI34" s="49"/>
      <c r="AJ34" s="49"/>
      <c r="AK34" s="49"/>
      <c r="AL34" s="49"/>
      <c r="AM34" s="49"/>
      <c r="AN34" s="49"/>
      <c r="AO34" s="49"/>
      <c r="AP34" s="49"/>
      <c r="AQ34" s="123"/>
      <c r="AR34" s="107"/>
    </row>
    <row r="35" spans="2:49" x14ac:dyDescent="0.25">
      <c r="B35" s="16"/>
      <c r="C35" s="5"/>
      <c r="D35" s="6"/>
      <c r="E35" s="6"/>
      <c r="F35" s="46" t="s">
        <v>32</v>
      </c>
      <c r="G35" s="35" t="s">
        <v>73</v>
      </c>
      <c r="H35" s="47">
        <v>2</v>
      </c>
      <c r="I35" s="106" t="s">
        <v>28</v>
      </c>
      <c r="J35" s="106" t="s">
        <v>28</v>
      </c>
      <c r="K35" s="48" t="s">
        <v>29</v>
      </c>
      <c r="L35" s="49"/>
      <c r="M35" s="49"/>
      <c r="N35" s="49"/>
      <c r="O35" s="49"/>
      <c r="P35" s="49"/>
      <c r="Q35" s="49"/>
      <c r="R35" s="49"/>
      <c r="S35" s="49"/>
      <c r="T35" s="49"/>
      <c r="U35" s="123"/>
      <c r="V35" s="107"/>
      <c r="W35" s="49"/>
      <c r="X35" s="49"/>
      <c r="Y35" s="49"/>
      <c r="Z35" s="49"/>
      <c r="AA35" s="49"/>
      <c r="AB35" s="49"/>
      <c r="AC35" s="49"/>
      <c r="AD35" s="49"/>
      <c r="AE35" s="49"/>
      <c r="AF35" s="123"/>
      <c r="AG35" s="107"/>
      <c r="AH35" s="49"/>
      <c r="AI35" s="49"/>
      <c r="AJ35" s="49"/>
      <c r="AK35" s="49"/>
      <c r="AL35" s="49"/>
      <c r="AM35" s="49"/>
      <c r="AN35" s="49"/>
      <c r="AO35" s="49"/>
      <c r="AP35" s="49"/>
      <c r="AQ35" s="123"/>
      <c r="AR35" s="107"/>
    </row>
    <row r="36" spans="2:49" x14ac:dyDescent="0.25">
      <c r="B36" s="16"/>
      <c r="C36" s="5"/>
      <c r="D36" s="6"/>
      <c r="E36" s="6"/>
      <c r="F36" s="46" t="s">
        <v>2</v>
      </c>
      <c r="G36" s="35" t="s">
        <v>73</v>
      </c>
      <c r="H36" s="47">
        <v>4</v>
      </c>
      <c r="I36" s="107">
        <f t="shared" ref="I36" si="66">U36+AF36+AQ36</f>
        <v>0.53061224489795911</v>
      </c>
      <c r="J36" s="107">
        <f>V36+AG36+AR36</f>
        <v>0.59693877551020402</v>
      </c>
      <c r="K36" s="48">
        <v>196</v>
      </c>
      <c r="L36" s="49"/>
      <c r="M36" s="49"/>
      <c r="N36" s="46">
        <v>0</v>
      </c>
      <c r="O36" s="46">
        <v>4</v>
      </c>
      <c r="P36" s="46">
        <v>16</v>
      </c>
      <c r="Q36" s="46">
        <v>55</v>
      </c>
      <c r="R36" s="46">
        <v>26</v>
      </c>
      <c r="S36" s="46">
        <v>5</v>
      </c>
      <c r="T36" s="49">
        <v>4</v>
      </c>
      <c r="U36" s="123">
        <f t="shared" ref="U36" si="67">(N36+O36+P36+Q36+R36) /K36</f>
        <v>0.51530612244897955</v>
      </c>
      <c r="V36" s="107">
        <f t="shared" ref="V36" si="68">(N36+O36+P36+Q36+R36+S36+T36)/K36</f>
        <v>0.56122448979591832</v>
      </c>
      <c r="W36" s="49"/>
      <c r="X36" s="49"/>
      <c r="Y36" s="46">
        <v>0</v>
      </c>
      <c r="Z36" s="46">
        <v>0</v>
      </c>
      <c r="AA36" s="46">
        <v>0</v>
      </c>
      <c r="AB36" s="46">
        <v>0</v>
      </c>
      <c r="AC36" s="46">
        <v>1</v>
      </c>
      <c r="AD36" s="46">
        <v>1</v>
      </c>
      <c r="AE36" s="49">
        <v>1</v>
      </c>
      <c r="AF36" s="123">
        <f t="shared" ref="AF36" si="69">(Y36+Z36+AA36+AB36+AC36) /K36</f>
        <v>5.1020408163265302E-3</v>
      </c>
      <c r="AG36" s="107">
        <f t="shared" ref="AG36" si="70">(Y36+Z36+AA36+AB36+AC36+AD36+AE36)/K36</f>
        <v>1.5306122448979591E-2</v>
      </c>
      <c r="AH36" s="49"/>
      <c r="AI36" s="49"/>
      <c r="AJ36" s="46">
        <v>0</v>
      </c>
      <c r="AK36" s="46">
        <v>0</v>
      </c>
      <c r="AL36" s="46">
        <v>1</v>
      </c>
      <c r="AM36" s="46">
        <v>0</v>
      </c>
      <c r="AN36" s="46">
        <v>1</v>
      </c>
      <c r="AO36" s="46">
        <v>2</v>
      </c>
      <c r="AP36" s="49">
        <v>0</v>
      </c>
      <c r="AQ36" s="123">
        <f t="shared" ref="AQ36" si="71">(AJ36+AK36+AL36+AM36+AN36) /K36</f>
        <v>1.020408163265306E-2</v>
      </c>
      <c r="AR36" s="107">
        <f t="shared" ref="AR36" si="72">(AJ36+AK36+AL36+AM36+AN36+AO36+AP36)/K36</f>
        <v>2.0408163265306121E-2</v>
      </c>
    </row>
    <row r="37" spans="2:49" x14ac:dyDescent="0.25">
      <c r="B37" s="16"/>
      <c r="C37" s="5"/>
      <c r="D37" s="6"/>
      <c r="E37" s="6"/>
      <c r="F37" s="46" t="s">
        <v>4</v>
      </c>
      <c r="G37" s="35" t="s">
        <v>73</v>
      </c>
      <c r="H37" s="47">
        <v>3</v>
      </c>
      <c r="I37" s="106" t="s">
        <v>28</v>
      </c>
      <c r="J37" s="106" t="s">
        <v>28</v>
      </c>
      <c r="K37" s="53" t="s">
        <v>29</v>
      </c>
      <c r="L37" s="54"/>
      <c r="M37" s="54"/>
      <c r="N37" s="54"/>
      <c r="O37" s="54"/>
      <c r="P37" s="54"/>
      <c r="Q37" s="54"/>
      <c r="R37" s="54"/>
      <c r="S37" s="54"/>
      <c r="T37" s="54"/>
      <c r="U37" s="123"/>
      <c r="V37" s="107"/>
      <c r="W37" s="49"/>
      <c r="X37" s="49"/>
      <c r="Y37" s="49"/>
      <c r="Z37" s="49"/>
      <c r="AA37" s="49"/>
      <c r="AB37" s="49"/>
      <c r="AC37" s="49"/>
      <c r="AD37" s="49"/>
      <c r="AE37" s="49"/>
      <c r="AF37" s="123"/>
      <c r="AG37" s="107"/>
      <c r="AH37" s="49"/>
      <c r="AI37" s="49"/>
      <c r="AJ37" s="49"/>
      <c r="AK37" s="49"/>
      <c r="AL37" s="49"/>
      <c r="AM37" s="49"/>
      <c r="AN37" s="49"/>
      <c r="AO37" s="49"/>
      <c r="AP37" s="49"/>
      <c r="AQ37" s="123"/>
      <c r="AR37" s="107"/>
    </row>
    <row r="38" spans="2:49" x14ac:dyDescent="0.25">
      <c r="B38" s="16"/>
      <c r="C38" s="5"/>
      <c r="D38" s="6"/>
      <c r="E38" s="6"/>
      <c r="F38" s="46" t="s">
        <v>5</v>
      </c>
      <c r="G38" s="35" t="s">
        <v>73</v>
      </c>
      <c r="H38" s="47">
        <v>6</v>
      </c>
      <c r="I38" s="106" t="s">
        <v>28</v>
      </c>
      <c r="J38" s="106" t="s">
        <v>28</v>
      </c>
      <c r="K38" s="53" t="s">
        <v>29</v>
      </c>
      <c r="L38" s="54"/>
      <c r="M38" s="54"/>
      <c r="N38" s="54"/>
      <c r="O38" s="54"/>
      <c r="P38" s="54"/>
      <c r="Q38" s="54"/>
      <c r="R38" s="54"/>
      <c r="S38" s="54"/>
      <c r="T38" s="54"/>
      <c r="U38" s="123"/>
      <c r="V38" s="107"/>
      <c r="W38" s="49"/>
      <c r="X38" s="49"/>
      <c r="Y38" s="49"/>
      <c r="Z38" s="49"/>
      <c r="AA38" s="49"/>
      <c r="AB38" s="49"/>
      <c r="AC38" s="49"/>
      <c r="AD38" s="49"/>
      <c r="AE38" s="49"/>
      <c r="AF38" s="123"/>
      <c r="AG38" s="107"/>
      <c r="AH38" s="49"/>
      <c r="AI38" s="49"/>
      <c r="AJ38" s="49"/>
      <c r="AK38" s="49"/>
      <c r="AL38" s="49"/>
      <c r="AM38" s="49"/>
      <c r="AN38" s="49"/>
      <c r="AO38" s="49"/>
      <c r="AP38" s="49"/>
      <c r="AQ38" s="123"/>
      <c r="AR38" s="107"/>
    </row>
    <row r="39" spans="2:49" s="10" customFormat="1" ht="15.75" thickBot="1" x14ac:dyDescent="0.3">
      <c r="B39" s="15"/>
      <c r="C39" s="8"/>
      <c r="D39" s="9"/>
      <c r="E39" s="9"/>
      <c r="F39" s="50"/>
      <c r="G39" s="44"/>
      <c r="H39" s="51"/>
      <c r="I39" s="108"/>
      <c r="J39" s="108"/>
      <c r="K39" s="52"/>
      <c r="L39" s="50"/>
      <c r="M39" s="50"/>
      <c r="N39" s="50"/>
      <c r="O39" s="50"/>
      <c r="P39" s="50"/>
      <c r="Q39" s="50"/>
      <c r="R39" s="50"/>
      <c r="S39" s="50"/>
      <c r="T39" s="50"/>
      <c r="U39" s="124"/>
      <c r="V39" s="110"/>
      <c r="W39" s="50"/>
      <c r="X39" s="50"/>
      <c r="Y39" s="50"/>
      <c r="Z39" s="50"/>
      <c r="AA39" s="50"/>
      <c r="AB39" s="50"/>
      <c r="AC39" s="50"/>
      <c r="AD39" s="50"/>
      <c r="AE39" s="50"/>
      <c r="AF39" s="124"/>
      <c r="AG39" s="110"/>
      <c r="AH39" s="50"/>
      <c r="AI39" s="50"/>
      <c r="AJ39" s="50"/>
      <c r="AK39" s="50"/>
      <c r="AL39" s="50"/>
      <c r="AM39" s="50"/>
      <c r="AN39" s="50"/>
      <c r="AO39" s="50"/>
      <c r="AP39" s="50"/>
      <c r="AQ39" s="124"/>
      <c r="AR39" s="110"/>
      <c r="AS39" s="17"/>
      <c r="AT39" s="17"/>
      <c r="AU39" s="17"/>
      <c r="AV39" s="17"/>
      <c r="AW39" s="17"/>
    </row>
    <row r="40" spans="2:49" x14ac:dyDescent="0.25">
      <c r="B40" s="16"/>
      <c r="C40" s="5" t="s">
        <v>12</v>
      </c>
      <c r="D40" s="6"/>
      <c r="E40" s="6"/>
      <c r="F40" s="46" t="s">
        <v>1</v>
      </c>
      <c r="G40" s="35" t="s">
        <v>73</v>
      </c>
      <c r="H40" s="47">
        <v>1</v>
      </c>
      <c r="I40" s="106" t="s">
        <v>28</v>
      </c>
      <c r="J40" s="106" t="s">
        <v>28</v>
      </c>
      <c r="K40" s="48" t="s">
        <v>29</v>
      </c>
      <c r="L40" s="49"/>
      <c r="M40" s="49"/>
      <c r="N40" s="49"/>
      <c r="O40" s="49"/>
      <c r="P40" s="49"/>
      <c r="Q40" s="49"/>
      <c r="R40" s="49"/>
      <c r="S40" s="49"/>
      <c r="T40" s="49"/>
      <c r="U40" s="123"/>
      <c r="V40" s="107"/>
      <c r="W40" s="49"/>
      <c r="X40" s="49"/>
      <c r="Y40" s="49"/>
      <c r="Z40" s="49"/>
      <c r="AA40" s="49"/>
      <c r="AB40" s="49"/>
      <c r="AC40" s="49"/>
      <c r="AD40" s="49"/>
      <c r="AE40" s="49"/>
      <c r="AF40" s="123"/>
      <c r="AG40" s="107"/>
      <c r="AH40" s="49"/>
      <c r="AI40" s="49"/>
      <c r="AJ40" s="49"/>
      <c r="AK40" s="49"/>
      <c r="AL40" s="49"/>
      <c r="AM40" s="49"/>
      <c r="AN40" s="49"/>
      <c r="AO40" s="49"/>
      <c r="AP40" s="49"/>
      <c r="AQ40" s="123"/>
      <c r="AR40" s="107"/>
    </row>
    <row r="41" spans="2:49" x14ac:dyDescent="0.25">
      <c r="B41" s="16"/>
      <c r="C41" s="5"/>
      <c r="D41" s="6"/>
      <c r="E41" s="6"/>
      <c r="F41" s="46" t="s">
        <v>32</v>
      </c>
      <c r="G41" s="35" t="s">
        <v>73</v>
      </c>
      <c r="H41" s="47">
        <v>2</v>
      </c>
      <c r="I41" s="106" t="s">
        <v>28</v>
      </c>
      <c r="J41" s="106" t="s">
        <v>28</v>
      </c>
      <c r="K41" s="48" t="s">
        <v>29</v>
      </c>
      <c r="L41" s="49"/>
      <c r="M41" s="49"/>
      <c r="N41" s="49"/>
      <c r="O41" s="49"/>
      <c r="P41" s="49"/>
      <c r="Q41" s="49"/>
      <c r="R41" s="49"/>
      <c r="S41" s="49"/>
      <c r="T41" s="49"/>
      <c r="U41" s="123"/>
      <c r="V41" s="107"/>
      <c r="W41" s="49"/>
      <c r="X41" s="49"/>
      <c r="Y41" s="49"/>
      <c r="Z41" s="49"/>
      <c r="AA41" s="49"/>
      <c r="AB41" s="49"/>
      <c r="AC41" s="49"/>
      <c r="AD41" s="49"/>
      <c r="AE41" s="49"/>
      <c r="AF41" s="123"/>
      <c r="AG41" s="107"/>
      <c r="AH41" s="49"/>
      <c r="AI41" s="49"/>
      <c r="AJ41" s="49"/>
      <c r="AK41" s="49"/>
      <c r="AL41" s="49"/>
      <c r="AM41" s="49"/>
      <c r="AN41" s="49"/>
      <c r="AO41" s="49"/>
      <c r="AP41" s="49"/>
      <c r="AQ41" s="123"/>
      <c r="AR41" s="107"/>
    </row>
    <row r="42" spans="2:49" x14ac:dyDescent="0.25">
      <c r="B42" s="16"/>
      <c r="C42" s="5"/>
      <c r="D42" s="6"/>
      <c r="E42" s="6"/>
      <c r="F42" s="46" t="s">
        <v>2</v>
      </c>
      <c r="G42" s="35" t="s">
        <v>73</v>
      </c>
      <c r="H42" s="47">
        <v>4</v>
      </c>
      <c r="I42" s="107">
        <f t="shared" ref="I42" si="73">U42+AF42+AQ42</f>
        <v>0.58438818565400841</v>
      </c>
      <c r="J42" s="107">
        <f>V42+AG42+AR42</f>
        <v>0.68143459915611815</v>
      </c>
      <c r="K42" s="48">
        <v>474</v>
      </c>
      <c r="L42" s="54"/>
      <c r="M42" s="54"/>
      <c r="N42" s="46">
        <v>1</v>
      </c>
      <c r="O42" s="46">
        <v>53</v>
      </c>
      <c r="P42" s="46">
        <v>56</v>
      </c>
      <c r="Q42" s="46">
        <v>56</v>
      </c>
      <c r="R42" s="46">
        <v>55</v>
      </c>
      <c r="S42" s="46">
        <v>11</v>
      </c>
      <c r="T42" s="49">
        <v>4</v>
      </c>
      <c r="U42" s="123">
        <f t="shared" ref="U42" si="74">(N42+O42+P42+Q42+R42) /K42</f>
        <v>0.46624472573839665</v>
      </c>
      <c r="V42" s="107">
        <f t="shared" ref="V42" si="75">(N42+O42+P42+Q42+R42+S42+T42)/K42</f>
        <v>0.49789029535864981</v>
      </c>
      <c r="W42" s="49"/>
      <c r="X42" s="49"/>
      <c r="Y42" s="46">
        <v>0</v>
      </c>
      <c r="Z42" s="46">
        <v>1</v>
      </c>
      <c r="AA42" s="46">
        <v>3</v>
      </c>
      <c r="AB42" s="46">
        <v>7</v>
      </c>
      <c r="AC42" s="46">
        <v>23</v>
      </c>
      <c r="AD42" s="46">
        <v>15</v>
      </c>
      <c r="AE42" s="49">
        <v>7</v>
      </c>
      <c r="AF42" s="123">
        <f t="shared" ref="AF42" si="76">(Y42+Z42+AA42+AB42+AC42) /K42</f>
        <v>7.1729957805907171E-2</v>
      </c>
      <c r="AG42" s="107">
        <f t="shared" ref="AG42" si="77">(Y42+Z42+AA42+AB42+AC42+AD42+AE42)/K42</f>
        <v>0.11814345991561181</v>
      </c>
      <c r="AH42" s="49"/>
      <c r="AI42" s="49"/>
      <c r="AJ42" s="46">
        <v>0</v>
      </c>
      <c r="AK42" s="46">
        <v>1</v>
      </c>
      <c r="AL42" s="46">
        <v>8</v>
      </c>
      <c r="AM42" s="46">
        <v>7</v>
      </c>
      <c r="AN42" s="46">
        <v>6</v>
      </c>
      <c r="AO42" s="46">
        <v>6</v>
      </c>
      <c r="AP42" s="49">
        <v>3</v>
      </c>
      <c r="AQ42" s="123">
        <f t="shared" ref="AQ42" si="78">(AJ42+AK42+AL42+AM42+AN42) /K42</f>
        <v>4.6413502109704644E-2</v>
      </c>
      <c r="AR42" s="107">
        <f t="shared" ref="AR42" si="79">(AJ42+AK42+AL42+AM42+AN42+AO42+AP42)/K42</f>
        <v>6.5400843881856546E-2</v>
      </c>
    </row>
    <row r="43" spans="2:49" x14ac:dyDescent="0.25">
      <c r="B43" s="16"/>
      <c r="C43" s="5"/>
      <c r="D43" s="6"/>
      <c r="E43" s="6"/>
      <c r="F43" s="46" t="s">
        <v>4</v>
      </c>
      <c r="G43" s="35" t="s">
        <v>73</v>
      </c>
      <c r="H43" s="47">
        <v>3</v>
      </c>
      <c r="I43" s="107">
        <f t="shared" ref="I43" si="80">U43+AF43+AQ43</f>
        <v>0.71428571428571419</v>
      </c>
      <c r="J43" s="107">
        <f t="shared" ref="J43" si="81">V43+AG43+AR43</f>
        <v>0.80952380952380953</v>
      </c>
      <c r="K43" s="53">
        <v>21</v>
      </c>
      <c r="L43" s="54"/>
      <c r="M43" s="54"/>
      <c r="N43" s="54"/>
      <c r="O43" s="57">
        <v>0</v>
      </c>
      <c r="P43" s="57">
        <v>4</v>
      </c>
      <c r="Q43" s="57">
        <v>9</v>
      </c>
      <c r="R43" s="57">
        <v>1</v>
      </c>
      <c r="S43" s="57">
        <v>2</v>
      </c>
      <c r="T43" s="54">
        <v>0</v>
      </c>
      <c r="U43" s="123">
        <f t="shared" ref="U43" si="82">(O43+P43+Q43+R43)/K43</f>
        <v>0.66666666666666663</v>
      </c>
      <c r="V43" s="107">
        <f t="shared" ref="V43" si="83">(O43+P43+Q43+R43+S43+T43)/K43</f>
        <v>0.76190476190476186</v>
      </c>
      <c r="W43" s="49"/>
      <c r="X43" s="49"/>
      <c r="Y43" s="49"/>
      <c r="Z43" s="46">
        <v>0</v>
      </c>
      <c r="AA43" s="46">
        <v>0</v>
      </c>
      <c r="AB43" s="46">
        <v>1</v>
      </c>
      <c r="AC43" s="46">
        <v>0</v>
      </c>
      <c r="AD43" s="46">
        <v>0</v>
      </c>
      <c r="AE43" s="49">
        <v>0</v>
      </c>
      <c r="AF43" s="123">
        <f t="shared" ref="AF43" si="84">(Z43+AA43+AB43+AC43)/K43</f>
        <v>4.7619047619047616E-2</v>
      </c>
      <c r="AG43" s="107">
        <f t="shared" ref="AG43" si="85">(Z43+AA43+AB43+AC43+AD43+AE43)/K43</f>
        <v>4.7619047619047616E-2</v>
      </c>
      <c r="AH43" s="49"/>
      <c r="AI43" s="49"/>
      <c r="AJ43" s="49"/>
      <c r="AK43" s="46">
        <v>0</v>
      </c>
      <c r="AL43" s="46">
        <v>0</v>
      </c>
      <c r="AM43" s="46">
        <v>0</v>
      </c>
      <c r="AN43" s="46">
        <v>0</v>
      </c>
      <c r="AO43" s="46">
        <v>0</v>
      </c>
      <c r="AP43" s="49">
        <v>0</v>
      </c>
      <c r="AQ43" s="123">
        <f t="shared" ref="AQ43" si="86">(AK43+AL43+AM43+AN43)/K43</f>
        <v>0</v>
      </c>
      <c r="AR43" s="107">
        <f t="shared" ref="AR43" si="87">(AK43+AL43+AM43+AN43+AO43+AP43)/K43</f>
        <v>0</v>
      </c>
    </row>
    <row r="44" spans="2:49" x14ac:dyDescent="0.25">
      <c r="B44" s="16"/>
      <c r="C44" s="5"/>
      <c r="D44" s="6"/>
      <c r="E44" s="6"/>
      <c r="F44" s="46" t="s">
        <v>5</v>
      </c>
      <c r="G44" s="35" t="s">
        <v>73</v>
      </c>
      <c r="H44" s="47">
        <v>6</v>
      </c>
      <c r="I44" s="106" t="s">
        <v>28</v>
      </c>
      <c r="J44" s="106" t="s">
        <v>28</v>
      </c>
      <c r="K44" s="53" t="s">
        <v>29</v>
      </c>
      <c r="L44" s="54"/>
      <c r="M44" s="54"/>
      <c r="N44" s="54"/>
      <c r="O44" s="54"/>
      <c r="P44" s="54"/>
      <c r="Q44" s="54"/>
      <c r="R44" s="54"/>
      <c r="S44" s="54"/>
      <c r="T44" s="54"/>
      <c r="U44" s="123"/>
      <c r="V44" s="107"/>
      <c r="W44" s="49"/>
      <c r="X44" s="49"/>
      <c r="Y44" s="49"/>
      <c r="Z44" s="49"/>
      <c r="AA44" s="49"/>
      <c r="AB44" s="49"/>
      <c r="AC44" s="49"/>
      <c r="AD44" s="49"/>
      <c r="AE44" s="49"/>
      <c r="AF44" s="123"/>
      <c r="AG44" s="107"/>
      <c r="AH44" s="49"/>
      <c r="AI44" s="49"/>
      <c r="AJ44" s="49"/>
      <c r="AK44" s="49"/>
      <c r="AL44" s="49"/>
      <c r="AM44" s="49"/>
      <c r="AN44" s="49"/>
      <c r="AO44" s="49"/>
      <c r="AP44" s="49"/>
      <c r="AQ44" s="123"/>
      <c r="AR44" s="107"/>
    </row>
    <row r="45" spans="2:49" s="10" customFormat="1" ht="15.75" thickBot="1" x14ac:dyDescent="0.3">
      <c r="B45" s="15"/>
      <c r="C45" s="8"/>
      <c r="D45" s="9"/>
      <c r="E45" s="9"/>
      <c r="F45" s="50"/>
      <c r="G45" s="44"/>
      <c r="H45" s="51"/>
      <c r="I45" s="108"/>
      <c r="J45" s="108"/>
      <c r="K45" s="52"/>
      <c r="L45" s="50"/>
      <c r="M45" s="50"/>
      <c r="N45" s="50"/>
      <c r="O45" s="50"/>
      <c r="P45" s="50"/>
      <c r="Q45" s="50"/>
      <c r="R45" s="50"/>
      <c r="S45" s="50"/>
      <c r="T45" s="50"/>
      <c r="U45" s="124"/>
      <c r="V45" s="110"/>
      <c r="W45" s="50"/>
      <c r="X45" s="50"/>
      <c r="Y45" s="50"/>
      <c r="Z45" s="50"/>
      <c r="AA45" s="50"/>
      <c r="AB45" s="50"/>
      <c r="AC45" s="50"/>
      <c r="AD45" s="50"/>
      <c r="AE45" s="50"/>
      <c r="AF45" s="124"/>
      <c r="AG45" s="110"/>
      <c r="AH45" s="50"/>
      <c r="AI45" s="50"/>
      <c r="AJ45" s="50"/>
      <c r="AK45" s="50"/>
      <c r="AL45" s="50"/>
      <c r="AM45" s="50"/>
      <c r="AN45" s="50"/>
      <c r="AO45" s="50"/>
      <c r="AP45" s="50"/>
      <c r="AQ45" s="124"/>
      <c r="AR45" s="110"/>
      <c r="AS45" s="17"/>
      <c r="AT45" s="17"/>
      <c r="AU45" s="17"/>
      <c r="AV45" s="17"/>
      <c r="AW45" s="17"/>
    </row>
    <row r="46" spans="2:49" x14ac:dyDescent="0.25">
      <c r="B46" s="16"/>
      <c r="C46" s="5" t="s">
        <v>13</v>
      </c>
      <c r="D46" s="6"/>
      <c r="E46" s="6"/>
      <c r="F46" s="46" t="s">
        <v>1</v>
      </c>
      <c r="G46" s="35" t="s">
        <v>73</v>
      </c>
      <c r="H46" s="47">
        <v>1</v>
      </c>
      <c r="I46" s="107">
        <f t="shared" ref="I46" si="88">U46+AF46+AQ46</f>
        <v>0.62468513853904273</v>
      </c>
      <c r="J46" s="107">
        <f t="shared" ref="J46" si="89">V46+AG46+AR46</f>
        <v>0.64987405541561716</v>
      </c>
      <c r="K46" s="48">
        <v>397</v>
      </c>
      <c r="L46" s="49"/>
      <c r="M46" s="49"/>
      <c r="N46" s="49"/>
      <c r="O46" s="49"/>
      <c r="P46" s="49"/>
      <c r="Q46" s="49">
        <v>203</v>
      </c>
      <c r="R46" s="49">
        <v>40</v>
      </c>
      <c r="S46" s="49">
        <v>3</v>
      </c>
      <c r="T46" s="49">
        <v>2</v>
      </c>
      <c r="U46" s="123">
        <f t="shared" ref="U46" si="90">(Q46+R46)/K46</f>
        <v>0.61209068010075562</v>
      </c>
      <c r="V46" s="107">
        <f t="shared" ref="V46" si="91">(Q46+R46+S46+T46)/K46</f>
        <v>0.62468513853904284</v>
      </c>
      <c r="W46" s="49"/>
      <c r="X46" s="49"/>
      <c r="Y46" s="49"/>
      <c r="Z46" s="49"/>
      <c r="AA46" s="49"/>
      <c r="AB46" s="49">
        <v>0</v>
      </c>
      <c r="AC46" s="49">
        <v>1</v>
      </c>
      <c r="AD46" s="49">
        <v>0</v>
      </c>
      <c r="AE46" s="49">
        <v>1</v>
      </c>
      <c r="AF46" s="123">
        <f t="shared" ref="AF46" si="92">(AB46+AC46)/K46</f>
        <v>2.5188916876574307E-3</v>
      </c>
      <c r="AG46" s="107">
        <f t="shared" ref="AG46" si="93">(AB46+AC46+AD46+AE46)/K46</f>
        <v>5.0377833753148613E-3</v>
      </c>
      <c r="AH46" s="49"/>
      <c r="AI46" s="49"/>
      <c r="AJ46" s="49"/>
      <c r="AK46" s="49"/>
      <c r="AL46" s="49"/>
      <c r="AM46" s="49">
        <v>0</v>
      </c>
      <c r="AN46" s="49">
        <v>4</v>
      </c>
      <c r="AO46" s="49">
        <v>2</v>
      </c>
      <c r="AP46" s="49">
        <v>2</v>
      </c>
      <c r="AQ46" s="123">
        <f t="shared" ref="AQ46" si="94">(AM46+AN46)/K46</f>
        <v>1.0075566750629723E-2</v>
      </c>
      <c r="AR46" s="107">
        <f t="shared" ref="AR46" si="95">(AM46+AN46+AO46+AP46)/K46</f>
        <v>2.0151133501259445E-2</v>
      </c>
    </row>
    <row r="47" spans="2:49" x14ac:dyDescent="0.25">
      <c r="B47" s="16"/>
      <c r="C47" s="5"/>
      <c r="D47" s="6"/>
      <c r="E47" s="6"/>
      <c r="F47" s="46" t="s">
        <v>32</v>
      </c>
      <c r="G47" s="35" t="s">
        <v>73</v>
      </c>
      <c r="H47" s="47">
        <v>2</v>
      </c>
      <c r="I47" s="107">
        <f t="shared" ref="I47:J47" si="96">U47+AF47+AQ47</f>
        <v>0.72820512820512817</v>
      </c>
      <c r="J47" s="107">
        <f t="shared" si="96"/>
        <v>0.75384615384615383</v>
      </c>
      <c r="K47" s="48">
        <v>195</v>
      </c>
      <c r="L47" s="49"/>
      <c r="M47" s="49"/>
      <c r="N47" s="49"/>
      <c r="O47" s="49"/>
      <c r="P47" s="46">
        <v>71</v>
      </c>
      <c r="Q47" s="46">
        <v>61</v>
      </c>
      <c r="R47" s="46">
        <v>7</v>
      </c>
      <c r="S47" s="46">
        <v>1</v>
      </c>
      <c r="T47" s="49">
        <v>1</v>
      </c>
      <c r="U47" s="123">
        <f t="shared" ref="U47" si="97">(P47+Q47+R47)/K47</f>
        <v>0.71282051282051284</v>
      </c>
      <c r="V47" s="107">
        <f t="shared" ref="V47" si="98">(P47+Q47+R47+S47+T47)/K47</f>
        <v>0.72307692307692306</v>
      </c>
      <c r="W47" s="49"/>
      <c r="X47" s="49"/>
      <c r="Y47" s="49"/>
      <c r="Z47" s="49"/>
      <c r="AA47" s="46">
        <v>2</v>
      </c>
      <c r="AB47" s="46">
        <v>0</v>
      </c>
      <c r="AC47" s="46">
        <v>0</v>
      </c>
      <c r="AD47" s="46">
        <v>0</v>
      </c>
      <c r="AE47" s="49">
        <v>2</v>
      </c>
      <c r="AF47" s="123">
        <f t="shared" ref="AF47" si="99">(AA47+AB47+AC47)/K47</f>
        <v>1.0256410256410256E-2</v>
      </c>
      <c r="AG47" s="107">
        <f t="shared" ref="AG47" si="100">(AA47+AB47+AC47+AD47+AE47)/K47</f>
        <v>2.0512820512820513E-2</v>
      </c>
      <c r="AH47" s="49"/>
      <c r="AI47" s="49"/>
      <c r="AJ47" s="49"/>
      <c r="AK47" s="49"/>
      <c r="AL47" s="46">
        <v>1</v>
      </c>
      <c r="AM47" s="46">
        <v>0</v>
      </c>
      <c r="AN47" s="46">
        <v>0</v>
      </c>
      <c r="AO47" s="46">
        <v>1</v>
      </c>
      <c r="AP47" s="49">
        <v>0</v>
      </c>
      <c r="AQ47" s="123">
        <f t="shared" ref="AQ47" si="101">(AL47+AM47+AN47)/K47</f>
        <v>5.1282051282051282E-3</v>
      </c>
      <c r="AR47" s="107">
        <f t="shared" ref="AR47" si="102">(AL47+AM47+AN47+AO47+AP47)/K47</f>
        <v>1.0256410256410256E-2</v>
      </c>
    </row>
    <row r="48" spans="2:49" x14ac:dyDescent="0.25">
      <c r="B48" s="16"/>
      <c r="C48" s="5"/>
      <c r="D48" s="6"/>
      <c r="E48" s="6"/>
      <c r="F48" s="46" t="s">
        <v>2</v>
      </c>
      <c r="G48" s="35" t="s">
        <v>73</v>
      </c>
      <c r="H48" s="47">
        <v>4</v>
      </c>
      <c r="I48" s="106" t="s">
        <v>28</v>
      </c>
      <c r="J48" s="106" t="s">
        <v>28</v>
      </c>
      <c r="K48" s="48" t="s">
        <v>29</v>
      </c>
      <c r="L48" s="54"/>
      <c r="M48" s="54"/>
      <c r="N48" s="54"/>
      <c r="O48" s="54"/>
      <c r="P48" s="54"/>
      <c r="Q48" s="54"/>
      <c r="R48" s="54"/>
      <c r="S48" s="54"/>
      <c r="T48" s="54"/>
      <c r="U48" s="123"/>
      <c r="V48" s="107"/>
      <c r="W48" s="49"/>
      <c r="X48" s="49"/>
      <c r="Y48" s="49"/>
      <c r="Z48" s="49"/>
      <c r="AA48" s="49"/>
      <c r="AB48" s="49"/>
      <c r="AC48" s="49"/>
      <c r="AD48" s="49"/>
      <c r="AE48" s="49"/>
      <c r="AF48" s="123"/>
      <c r="AG48" s="107"/>
      <c r="AH48" s="49"/>
      <c r="AI48" s="49"/>
      <c r="AJ48" s="49"/>
      <c r="AK48" s="49"/>
      <c r="AL48" s="49"/>
      <c r="AM48" s="49"/>
      <c r="AN48" s="49"/>
      <c r="AO48" s="49"/>
      <c r="AP48" s="49"/>
      <c r="AQ48" s="123"/>
      <c r="AR48" s="107"/>
    </row>
    <row r="49" spans="2:49" x14ac:dyDescent="0.25">
      <c r="B49" s="16"/>
      <c r="C49" s="5"/>
      <c r="D49" s="6"/>
      <c r="E49" s="6"/>
      <c r="F49" s="46" t="s">
        <v>4</v>
      </c>
      <c r="G49" s="35" t="s">
        <v>73</v>
      </c>
      <c r="H49" s="47">
        <v>3</v>
      </c>
      <c r="I49" s="106" t="s">
        <v>28</v>
      </c>
      <c r="J49" s="106" t="s">
        <v>28</v>
      </c>
      <c r="K49" s="48" t="s">
        <v>29</v>
      </c>
      <c r="L49" s="54"/>
      <c r="M49" s="54"/>
      <c r="N49" s="54"/>
      <c r="O49" s="54"/>
      <c r="P49" s="54"/>
      <c r="Q49" s="54"/>
      <c r="R49" s="54"/>
      <c r="S49" s="54"/>
      <c r="T49" s="54"/>
      <c r="U49" s="123"/>
      <c r="V49" s="107"/>
      <c r="W49" s="49"/>
      <c r="X49" s="49"/>
      <c r="Y49" s="49"/>
      <c r="Z49" s="49"/>
      <c r="AA49" s="49"/>
      <c r="AB49" s="49"/>
      <c r="AC49" s="49"/>
      <c r="AD49" s="49"/>
      <c r="AE49" s="49"/>
      <c r="AF49" s="123"/>
      <c r="AG49" s="107"/>
      <c r="AH49" s="49"/>
      <c r="AI49" s="49"/>
      <c r="AJ49" s="49"/>
      <c r="AK49" s="49"/>
      <c r="AL49" s="49"/>
      <c r="AM49" s="49"/>
      <c r="AN49" s="49"/>
      <c r="AO49" s="49"/>
      <c r="AP49" s="49"/>
      <c r="AQ49" s="123"/>
      <c r="AR49" s="107"/>
    </row>
    <row r="50" spans="2:49" x14ac:dyDescent="0.25">
      <c r="B50" s="16"/>
      <c r="C50" s="5"/>
      <c r="D50" s="6"/>
      <c r="E50" s="6"/>
      <c r="F50" s="46" t="s">
        <v>5</v>
      </c>
      <c r="G50" s="35" t="s">
        <v>73</v>
      </c>
      <c r="H50" s="47">
        <v>6</v>
      </c>
      <c r="I50" s="106" t="s">
        <v>28</v>
      </c>
      <c r="J50" s="106" t="s">
        <v>28</v>
      </c>
      <c r="K50" s="48" t="s">
        <v>29</v>
      </c>
      <c r="L50" s="54"/>
      <c r="M50" s="54"/>
      <c r="N50" s="54"/>
      <c r="O50" s="54"/>
      <c r="P50" s="54"/>
      <c r="Q50" s="54"/>
      <c r="R50" s="54"/>
      <c r="S50" s="54"/>
      <c r="T50" s="54"/>
      <c r="U50" s="123"/>
      <c r="V50" s="107"/>
      <c r="W50" s="49"/>
      <c r="X50" s="49"/>
      <c r="Y50" s="49"/>
      <c r="Z50" s="49"/>
      <c r="AA50" s="49"/>
      <c r="AB50" s="49"/>
      <c r="AC50" s="49"/>
      <c r="AD50" s="49"/>
      <c r="AE50" s="49"/>
      <c r="AF50" s="123"/>
      <c r="AG50" s="107"/>
      <c r="AH50" s="49"/>
      <c r="AI50" s="49"/>
      <c r="AJ50" s="49"/>
      <c r="AK50" s="49"/>
      <c r="AL50" s="49"/>
      <c r="AM50" s="49"/>
      <c r="AN50" s="49"/>
      <c r="AO50" s="49"/>
      <c r="AP50" s="49"/>
      <c r="AQ50" s="123"/>
      <c r="AR50" s="107"/>
    </row>
    <row r="51" spans="2:49" s="28" customFormat="1" ht="15.75" thickBot="1" x14ac:dyDescent="0.3">
      <c r="B51" s="27"/>
      <c r="C51" s="8"/>
      <c r="D51" s="8"/>
      <c r="E51" s="8"/>
      <c r="F51" s="50"/>
      <c r="G51" s="44"/>
      <c r="H51" s="51"/>
      <c r="I51" s="108"/>
      <c r="J51" s="108"/>
      <c r="K51" s="52"/>
      <c r="L51" s="50"/>
      <c r="M51" s="50"/>
      <c r="N51" s="50"/>
      <c r="O51" s="50"/>
      <c r="P51" s="50"/>
      <c r="Q51" s="50"/>
      <c r="R51" s="50"/>
      <c r="S51" s="50"/>
      <c r="T51" s="50"/>
      <c r="U51" s="124"/>
      <c r="V51" s="110"/>
      <c r="W51" s="50"/>
      <c r="X51" s="50"/>
      <c r="Y51" s="50"/>
      <c r="Z51" s="50"/>
      <c r="AA51" s="50"/>
      <c r="AB51" s="50"/>
      <c r="AC51" s="50"/>
      <c r="AD51" s="50"/>
      <c r="AE51" s="50"/>
      <c r="AF51" s="124"/>
      <c r="AG51" s="110"/>
      <c r="AH51" s="50"/>
      <c r="AI51" s="50"/>
      <c r="AJ51" s="50"/>
      <c r="AK51" s="50"/>
      <c r="AL51" s="50"/>
      <c r="AM51" s="50"/>
      <c r="AN51" s="50"/>
      <c r="AO51" s="50"/>
      <c r="AP51" s="50"/>
      <c r="AQ51" s="124"/>
      <c r="AR51" s="110"/>
      <c r="AS51" s="26"/>
      <c r="AT51" s="26"/>
      <c r="AU51" s="26"/>
      <c r="AV51" s="26"/>
      <c r="AW51" s="26"/>
    </row>
    <row r="52" spans="2:49" x14ac:dyDescent="0.25">
      <c r="B52" s="16"/>
      <c r="C52" s="5" t="s">
        <v>14</v>
      </c>
      <c r="D52" s="6"/>
      <c r="E52" s="6"/>
      <c r="F52" s="46" t="s">
        <v>1</v>
      </c>
      <c r="G52" s="35" t="s">
        <v>73</v>
      </c>
      <c r="H52" s="47">
        <v>1</v>
      </c>
      <c r="I52" s="107">
        <f t="shared" ref="I52" si="103">U52+AF52+AQ52</f>
        <v>0.71199999999999997</v>
      </c>
      <c r="J52" s="107">
        <f t="shared" ref="J52" si="104">V52+AG52+AR52</f>
        <v>0.76400000000000001</v>
      </c>
      <c r="K52" s="48">
        <v>250</v>
      </c>
      <c r="L52" s="49"/>
      <c r="M52" s="49"/>
      <c r="N52" s="49"/>
      <c r="O52" s="49"/>
      <c r="P52" s="49"/>
      <c r="Q52" s="49">
        <v>49</v>
      </c>
      <c r="R52" s="49">
        <v>127</v>
      </c>
      <c r="S52" s="49">
        <v>11</v>
      </c>
      <c r="T52" s="49">
        <v>2</v>
      </c>
      <c r="U52" s="123">
        <f t="shared" ref="U52" si="105">(Q52+R52)/K52</f>
        <v>0.70399999999999996</v>
      </c>
      <c r="V52" s="107">
        <f t="shared" ref="V52" si="106">(Q52+R52+S52+T52)/K52</f>
        <v>0.75600000000000001</v>
      </c>
      <c r="W52" s="49"/>
      <c r="X52" s="49"/>
      <c r="Y52" s="49"/>
      <c r="Z52" s="49"/>
      <c r="AA52" s="49"/>
      <c r="AB52" s="49">
        <v>1</v>
      </c>
      <c r="AC52" s="49">
        <v>0</v>
      </c>
      <c r="AD52" s="49">
        <v>0</v>
      </c>
      <c r="AE52" s="49">
        <v>0</v>
      </c>
      <c r="AF52" s="123">
        <f t="shared" ref="AF52" si="107">(AB52+AC52)/K52</f>
        <v>4.0000000000000001E-3</v>
      </c>
      <c r="AG52" s="107">
        <f t="shared" ref="AG52" si="108">(AB52+AC52+AD52+AE52)/K52</f>
        <v>4.0000000000000001E-3</v>
      </c>
      <c r="AH52" s="49"/>
      <c r="AI52" s="49"/>
      <c r="AJ52" s="49"/>
      <c r="AK52" s="49"/>
      <c r="AL52" s="49"/>
      <c r="AM52" s="49">
        <v>0</v>
      </c>
      <c r="AN52" s="49">
        <v>1</v>
      </c>
      <c r="AO52" s="49">
        <v>0</v>
      </c>
      <c r="AP52" s="49">
        <v>0</v>
      </c>
      <c r="AQ52" s="123">
        <f t="shared" ref="AQ52" si="109">(AM52+AN52)/K52</f>
        <v>4.0000000000000001E-3</v>
      </c>
      <c r="AR52" s="107">
        <f t="shared" ref="AR52" si="110">(AM52+AN52+AO52+AP52)/K52</f>
        <v>4.0000000000000001E-3</v>
      </c>
    </row>
    <row r="53" spans="2:49" x14ac:dyDescent="0.25">
      <c r="B53" s="16"/>
      <c r="C53" s="5"/>
      <c r="D53" s="6"/>
      <c r="E53" s="6"/>
      <c r="F53" s="46" t="s">
        <v>32</v>
      </c>
      <c r="G53" s="35" t="s">
        <v>73</v>
      </c>
      <c r="H53" s="47">
        <v>2</v>
      </c>
      <c r="I53" s="107">
        <f t="shared" ref="I53" si="111">U53+AF53+AQ53</f>
        <v>0.45206766917293234</v>
      </c>
      <c r="J53" s="107">
        <f t="shared" ref="J53" si="112">V53+AG53+AR53</f>
        <v>0.60338345864661658</v>
      </c>
      <c r="K53" s="53">
        <v>2128</v>
      </c>
      <c r="L53" s="49"/>
      <c r="M53" s="49"/>
      <c r="N53" s="49"/>
      <c r="O53" s="49"/>
      <c r="P53" s="46">
        <v>12</v>
      </c>
      <c r="Q53" s="46">
        <v>521</v>
      </c>
      <c r="R53" s="46">
        <v>339</v>
      </c>
      <c r="S53" s="46">
        <v>140</v>
      </c>
      <c r="T53" s="49">
        <v>37</v>
      </c>
      <c r="U53" s="123">
        <f t="shared" ref="U53" si="113">(P53+Q53+R53)/K53</f>
        <v>0.40977443609022557</v>
      </c>
      <c r="V53" s="107">
        <f t="shared" ref="V53" si="114">(P53+Q53+R53+S53+T53)/K53</f>
        <v>0.49295112781954886</v>
      </c>
      <c r="W53" s="49"/>
      <c r="X53" s="49"/>
      <c r="Y53" s="49"/>
      <c r="Z53" s="49"/>
      <c r="AA53" s="46">
        <v>0</v>
      </c>
      <c r="AB53" s="46">
        <v>1</v>
      </c>
      <c r="AC53" s="46">
        <v>30</v>
      </c>
      <c r="AD53" s="46">
        <v>26</v>
      </c>
      <c r="AE53" s="49">
        <v>18</v>
      </c>
      <c r="AF53" s="123">
        <f t="shared" ref="AF53" si="115">(AA53+AB53+AC53)/K53</f>
        <v>1.456766917293233E-2</v>
      </c>
      <c r="AG53" s="107">
        <f t="shared" ref="AG53" si="116">(AA53+AB53+AC53+AD53+AE53)/K53</f>
        <v>3.5244360902255641E-2</v>
      </c>
      <c r="AH53" s="49"/>
      <c r="AI53" s="49"/>
      <c r="AJ53" s="49"/>
      <c r="AK53" s="49"/>
      <c r="AL53" s="46">
        <v>17</v>
      </c>
      <c r="AM53" s="46">
        <v>27</v>
      </c>
      <c r="AN53" s="46">
        <v>15</v>
      </c>
      <c r="AO53" s="46">
        <v>38</v>
      </c>
      <c r="AP53" s="49">
        <v>63</v>
      </c>
      <c r="AQ53" s="123">
        <f t="shared" ref="AQ53" si="117">(AL53+AM53+AN53)/K53</f>
        <v>2.7725563909774435E-2</v>
      </c>
      <c r="AR53" s="107">
        <f t="shared" ref="AR53" si="118">(AL53+AM53+AN53+AO53+AP53)/K53</f>
        <v>7.5187969924812026E-2</v>
      </c>
    </row>
    <row r="54" spans="2:49" x14ac:dyDescent="0.25">
      <c r="B54" s="16"/>
      <c r="C54" s="5"/>
      <c r="D54" s="6"/>
      <c r="E54" s="6"/>
      <c r="F54" s="46" t="s">
        <v>2</v>
      </c>
      <c r="G54" s="35" t="s">
        <v>73</v>
      </c>
      <c r="H54" s="47">
        <v>4</v>
      </c>
      <c r="I54" s="107">
        <f t="shared" ref="I54" si="119">U54+AF54+AQ54</f>
        <v>0.51024913276568906</v>
      </c>
      <c r="J54" s="107">
        <f>V54+AG54+AR54</f>
        <v>0.6865342163355409</v>
      </c>
      <c r="K54" s="53">
        <v>3171</v>
      </c>
      <c r="L54" s="49"/>
      <c r="M54" s="49"/>
      <c r="N54" s="46">
        <v>2</v>
      </c>
      <c r="O54" s="46">
        <v>63</v>
      </c>
      <c r="P54" s="46">
        <v>110</v>
      </c>
      <c r="Q54" s="46">
        <v>312</v>
      </c>
      <c r="R54" s="46">
        <v>400</v>
      </c>
      <c r="S54" s="46">
        <v>184</v>
      </c>
      <c r="T54" s="49">
        <v>94</v>
      </c>
      <c r="U54" s="123">
        <f t="shared" ref="U54" si="120">(N54+O54+P54+Q54+R54) /K54</f>
        <v>0.27972248502049829</v>
      </c>
      <c r="V54" s="107">
        <f t="shared" ref="V54" si="121">(N54+O54+P54+Q54+R54+S54+T54)/K54</f>
        <v>0.36739198990854621</v>
      </c>
      <c r="W54" s="49"/>
      <c r="X54" s="49"/>
      <c r="Y54" s="46">
        <v>11</v>
      </c>
      <c r="Z54" s="46">
        <v>4</v>
      </c>
      <c r="AA54" s="46">
        <v>50</v>
      </c>
      <c r="AB54" s="46">
        <v>174</v>
      </c>
      <c r="AC54" s="46">
        <v>240</v>
      </c>
      <c r="AD54" s="46">
        <v>131</v>
      </c>
      <c r="AE54" s="49">
        <v>55</v>
      </c>
      <c r="AF54" s="123">
        <f t="shared" ref="AF54" si="122">(Y54+Z54+AA54+AB54+AC54) /K54</f>
        <v>0.15105644906969409</v>
      </c>
      <c r="AG54" s="107">
        <f t="shared" ref="AG54" si="123">(Y54+Z54+AA54+AB54+AC54+AD54+AE54)/K54</f>
        <v>0.20971302428256069</v>
      </c>
      <c r="AH54" s="49"/>
      <c r="AI54" s="49"/>
      <c r="AJ54" s="46">
        <v>13</v>
      </c>
      <c r="AK54" s="46">
        <v>37</v>
      </c>
      <c r="AL54" s="46">
        <v>80</v>
      </c>
      <c r="AM54" s="46">
        <v>60</v>
      </c>
      <c r="AN54" s="46">
        <v>62</v>
      </c>
      <c r="AO54" s="46">
        <v>57</v>
      </c>
      <c r="AP54" s="49">
        <v>38</v>
      </c>
      <c r="AQ54" s="123">
        <f t="shared" ref="AQ54" si="124">(AJ54+AK54+AL54+AM54+AN54) /K54</f>
        <v>7.9470198675496692E-2</v>
      </c>
      <c r="AR54" s="107">
        <f t="shared" ref="AR54" si="125">(AJ54+AK54+AL54+AM54+AN54+AO54+AP54)/K54</f>
        <v>0.10942920214443393</v>
      </c>
    </row>
    <row r="55" spans="2:49" x14ac:dyDescent="0.25">
      <c r="B55" s="16"/>
      <c r="C55" s="5"/>
      <c r="D55" s="6"/>
      <c r="E55" s="6"/>
      <c r="F55" s="46" t="s">
        <v>4</v>
      </c>
      <c r="G55" s="35" t="s">
        <v>73</v>
      </c>
      <c r="H55" s="47">
        <v>3</v>
      </c>
      <c r="I55" s="106" t="s">
        <v>28</v>
      </c>
      <c r="J55" s="106" t="s">
        <v>28</v>
      </c>
      <c r="K55" s="53" t="s">
        <v>29</v>
      </c>
      <c r="L55" s="54"/>
      <c r="M55" s="54"/>
      <c r="N55" s="54"/>
      <c r="O55" s="54"/>
      <c r="P55" s="54"/>
      <c r="Q55" s="54"/>
      <c r="R55" s="54"/>
      <c r="S55" s="54"/>
      <c r="T55" s="54"/>
      <c r="U55" s="123"/>
      <c r="V55" s="107"/>
      <c r="W55" s="49"/>
      <c r="X55" s="49"/>
      <c r="Y55" s="49"/>
      <c r="Z55" s="49"/>
      <c r="AA55" s="49"/>
      <c r="AB55" s="49"/>
      <c r="AC55" s="49"/>
      <c r="AD55" s="49"/>
      <c r="AE55" s="49"/>
      <c r="AF55" s="123"/>
      <c r="AG55" s="107"/>
      <c r="AH55" s="49"/>
      <c r="AI55" s="49"/>
      <c r="AJ55" s="49"/>
      <c r="AK55" s="49"/>
      <c r="AL55" s="49"/>
      <c r="AM55" s="49"/>
      <c r="AN55" s="49"/>
      <c r="AO55" s="49"/>
      <c r="AP55" s="49"/>
      <c r="AQ55" s="123"/>
      <c r="AR55" s="107"/>
    </row>
    <row r="56" spans="2:49" x14ac:dyDescent="0.25">
      <c r="B56" s="16"/>
      <c r="C56" s="5"/>
      <c r="D56" s="6"/>
      <c r="E56" s="6"/>
      <c r="F56" s="46" t="s">
        <v>5</v>
      </c>
      <c r="G56" s="35" t="s">
        <v>73</v>
      </c>
      <c r="H56" s="47">
        <v>6</v>
      </c>
      <c r="I56" s="106" t="s">
        <v>28</v>
      </c>
      <c r="J56" s="106" t="s">
        <v>28</v>
      </c>
      <c r="K56" s="53" t="s">
        <v>29</v>
      </c>
      <c r="L56" s="54"/>
      <c r="M56" s="54"/>
      <c r="N56" s="54"/>
      <c r="O56" s="54"/>
      <c r="P56" s="54"/>
      <c r="Q56" s="54"/>
      <c r="R56" s="54"/>
      <c r="S56" s="54"/>
      <c r="T56" s="54"/>
      <c r="U56" s="123"/>
      <c r="V56" s="107"/>
      <c r="W56" s="49"/>
      <c r="X56" s="49"/>
      <c r="Y56" s="49"/>
      <c r="Z56" s="49"/>
      <c r="AA56" s="49"/>
      <c r="AB56" s="49"/>
      <c r="AC56" s="49"/>
      <c r="AD56" s="49"/>
      <c r="AE56" s="49"/>
      <c r="AF56" s="123"/>
      <c r="AG56" s="107"/>
      <c r="AH56" s="49"/>
      <c r="AI56" s="49"/>
      <c r="AJ56" s="49"/>
      <c r="AK56" s="49"/>
      <c r="AL56" s="49"/>
      <c r="AM56" s="49"/>
      <c r="AN56" s="49"/>
      <c r="AO56" s="49"/>
      <c r="AP56" s="49"/>
      <c r="AQ56" s="123"/>
      <c r="AR56" s="107"/>
    </row>
    <row r="57" spans="2:49" s="28" customFormat="1" ht="15.75" thickBot="1" x14ac:dyDescent="0.3">
      <c r="B57" s="27"/>
      <c r="C57" s="8"/>
      <c r="D57" s="8"/>
      <c r="E57" s="8"/>
      <c r="F57" s="50"/>
      <c r="G57" s="44"/>
      <c r="H57" s="51"/>
      <c r="I57" s="108"/>
      <c r="J57" s="108"/>
      <c r="K57" s="55"/>
      <c r="L57" s="50"/>
      <c r="M57" s="50"/>
      <c r="N57" s="50"/>
      <c r="O57" s="50"/>
      <c r="P57" s="50"/>
      <c r="Q57" s="50"/>
      <c r="R57" s="50"/>
      <c r="S57" s="50"/>
      <c r="T57" s="50"/>
      <c r="U57" s="124"/>
      <c r="V57" s="110"/>
      <c r="W57" s="50"/>
      <c r="X57" s="50"/>
      <c r="Y57" s="50"/>
      <c r="Z57" s="50"/>
      <c r="AA57" s="50"/>
      <c r="AB57" s="50"/>
      <c r="AC57" s="50"/>
      <c r="AD57" s="50"/>
      <c r="AE57" s="50"/>
      <c r="AF57" s="124"/>
      <c r="AG57" s="110"/>
      <c r="AH57" s="50"/>
      <c r="AI57" s="50"/>
      <c r="AJ57" s="50"/>
      <c r="AK57" s="50"/>
      <c r="AL57" s="50"/>
      <c r="AM57" s="50"/>
      <c r="AN57" s="50"/>
      <c r="AO57" s="50"/>
      <c r="AP57" s="50"/>
      <c r="AQ57" s="124"/>
      <c r="AR57" s="110"/>
      <c r="AS57" s="26"/>
      <c r="AT57" s="26"/>
      <c r="AU57" s="26"/>
      <c r="AV57" s="26"/>
      <c r="AW57" s="26"/>
    </row>
    <row r="58" spans="2:49" x14ac:dyDescent="0.25">
      <c r="B58" s="16"/>
      <c r="C58" s="5" t="s">
        <v>15</v>
      </c>
      <c r="D58" s="6"/>
      <c r="E58" s="6"/>
      <c r="F58" s="46" t="s">
        <v>1</v>
      </c>
      <c r="G58" s="35" t="s">
        <v>73</v>
      </c>
      <c r="H58" s="47">
        <v>1</v>
      </c>
      <c r="I58" s="107">
        <f t="shared" ref="I58" si="126">U58+AF58+AQ58</f>
        <v>0.60810810810810823</v>
      </c>
      <c r="J58" s="107">
        <f t="shared" ref="J58" si="127">V58+AG58+AR58</f>
        <v>0.65878378378378377</v>
      </c>
      <c r="K58" s="48">
        <v>296</v>
      </c>
      <c r="L58" s="49"/>
      <c r="M58" s="49"/>
      <c r="N58" s="49"/>
      <c r="O58" s="49"/>
      <c r="P58" s="49"/>
      <c r="Q58" s="49">
        <v>144</v>
      </c>
      <c r="R58" s="49">
        <v>33</v>
      </c>
      <c r="S58" s="49">
        <v>7</v>
      </c>
      <c r="T58" s="49">
        <v>2</v>
      </c>
      <c r="U58" s="123">
        <f t="shared" ref="U58" si="128">(Q58+R58)/K58</f>
        <v>0.59797297297297303</v>
      </c>
      <c r="V58" s="107">
        <f t="shared" ref="V58" si="129">(Q58+R58+S58+T58)/K58</f>
        <v>0.6283783783783784</v>
      </c>
      <c r="W58" s="49"/>
      <c r="X58" s="49"/>
      <c r="Y58" s="49"/>
      <c r="Z58" s="49"/>
      <c r="AA58" s="49"/>
      <c r="AB58" s="49">
        <v>0</v>
      </c>
      <c r="AC58" s="49">
        <v>1</v>
      </c>
      <c r="AD58" s="49">
        <v>0</v>
      </c>
      <c r="AE58" s="49">
        <v>0</v>
      </c>
      <c r="AF58" s="123">
        <f t="shared" ref="AF58" si="130">(AB58+AC58)/K58</f>
        <v>3.3783783783783786E-3</v>
      </c>
      <c r="AG58" s="107">
        <f t="shared" ref="AG58" si="131">(AB58+AC58+AD58+AE58)/K58</f>
        <v>3.3783783783783786E-3</v>
      </c>
      <c r="AH58" s="49"/>
      <c r="AI58" s="49"/>
      <c r="AJ58" s="49"/>
      <c r="AK58" s="49"/>
      <c r="AL58" s="49"/>
      <c r="AM58" s="49">
        <v>1</v>
      </c>
      <c r="AN58" s="49">
        <v>1</v>
      </c>
      <c r="AO58" s="49">
        <v>2</v>
      </c>
      <c r="AP58" s="49">
        <v>4</v>
      </c>
      <c r="AQ58" s="123">
        <f t="shared" ref="AQ58" si="132">(AM58+AN58)/K58</f>
        <v>6.7567567567567571E-3</v>
      </c>
      <c r="AR58" s="107">
        <f t="shared" ref="AR58" si="133">(AM58+AN58+AO58+AP58)/K58</f>
        <v>2.7027027027027029E-2</v>
      </c>
    </row>
    <row r="59" spans="2:49" x14ac:dyDescent="0.25">
      <c r="B59" s="16"/>
      <c r="C59" s="5"/>
      <c r="D59" s="6"/>
      <c r="E59" s="6"/>
      <c r="F59" s="46" t="s">
        <v>32</v>
      </c>
      <c r="G59" s="35" t="s">
        <v>73</v>
      </c>
      <c r="H59" s="47">
        <v>2</v>
      </c>
      <c r="I59" s="107">
        <f t="shared" ref="I59" si="134">U59+AF59+AQ59</f>
        <v>0.57055214723926373</v>
      </c>
      <c r="J59" s="107">
        <f t="shared" ref="J59" si="135">V59+AG59+AR59</f>
        <v>0.61349693251533755</v>
      </c>
      <c r="K59" s="48">
        <v>163</v>
      </c>
      <c r="L59" s="49"/>
      <c r="M59" s="49"/>
      <c r="N59" s="49"/>
      <c r="O59" s="49"/>
      <c r="P59" s="46">
        <v>30</v>
      </c>
      <c r="Q59" s="46">
        <v>38</v>
      </c>
      <c r="R59" s="46">
        <v>23</v>
      </c>
      <c r="S59" s="46">
        <v>2</v>
      </c>
      <c r="T59" s="49">
        <v>3</v>
      </c>
      <c r="U59" s="123">
        <f t="shared" ref="U59" si="136">(P59+Q59+R59)/K59</f>
        <v>0.55828220858895705</v>
      </c>
      <c r="V59" s="107">
        <f t="shared" ref="V59" si="137">(P59+Q59+R59+S59+T59)/K59</f>
        <v>0.58895705521472397</v>
      </c>
      <c r="W59" s="49"/>
      <c r="X59" s="49"/>
      <c r="Y59" s="49"/>
      <c r="Z59" s="49"/>
      <c r="AA59" s="46">
        <v>0</v>
      </c>
      <c r="AB59" s="46">
        <v>0</v>
      </c>
      <c r="AC59" s="46">
        <v>1</v>
      </c>
      <c r="AD59" s="46">
        <v>1</v>
      </c>
      <c r="AE59" s="49">
        <v>0</v>
      </c>
      <c r="AF59" s="123">
        <f t="shared" ref="AF59" si="138">(AA59+AB59+AC59)/K59</f>
        <v>6.1349693251533744E-3</v>
      </c>
      <c r="AG59" s="107">
        <f t="shared" ref="AG59" si="139">(AA59+AB59+AC59+AD59+AE59)/K59</f>
        <v>1.2269938650306749E-2</v>
      </c>
      <c r="AH59" s="49"/>
      <c r="AI59" s="49"/>
      <c r="AJ59" s="49"/>
      <c r="AK59" s="49"/>
      <c r="AL59" s="46">
        <v>0</v>
      </c>
      <c r="AM59" s="46">
        <v>0</v>
      </c>
      <c r="AN59" s="46">
        <v>1</v>
      </c>
      <c r="AO59" s="46">
        <v>0</v>
      </c>
      <c r="AP59" s="49">
        <v>1</v>
      </c>
      <c r="AQ59" s="123">
        <f t="shared" ref="AQ59" si="140">(AL59+AM59+AN59)/K59</f>
        <v>6.1349693251533744E-3</v>
      </c>
      <c r="AR59" s="107">
        <f t="shared" ref="AR59" si="141">(AL59+AM59+AN59+AO59+AP59)/K59</f>
        <v>1.2269938650306749E-2</v>
      </c>
    </row>
    <row r="60" spans="2:49" x14ac:dyDescent="0.25">
      <c r="B60" s="16"/>
      <c r="C60" s="5"/>
      <c r="D60" s="6"/>
      <c r="E60" s="6"/>
      <c r="F60" s="46" t="s">
        <v>2</v>
      </c>
      <c r="G60" s="35" t="s">
        <v>73</v>
      </c>
      <c r="H60" s="47">
        <v>4</v>
      </c>
      <c r="I60" s="106" t="s">
        <v>28</v>
      </c>
      <c r="J60" s="106" t="s">
        <v>28</v>
      </c>
      <c r="K60" s="53" t="s">
        <v>29</v>
      </c>
      <c r="L60" s="54"/>
      <c r="M60" s="54"/>
      <c r="N60" s="54"/>
      <c r="O60" s="54"/>
      <c r="P60" s="54"/>
      <c r="Q60" s="54"/>
      <c r="R60" s="54"/>
      <c r="S60" s="54"/>
      <c r="T60" s="54"/>
      <c r="U60" s="123"/>
      <c r="V60" s="107"/>
      <c r="W60" s="49"/>
      <c r="X60" s="49"/>
      <c r="Y60" s="49"/>
      <c r="Z60" s="49"/>
      <c r="AA60" s="49"/>
      <c r="AB60" s="49"/>
      <c r="AC60" s="49"/>
      <c r="AD60" s="49"/>
      <c r="AE60" s="49"/>
      <c r="AF60" s="123"/>
      <c r="AG60" s="107"/>
      <c r="AH60" s="49"/>
      <c r="AI60" s="49"/>
      <c r="AJ60" s="49"/>
      <c r="AK60" s="49"/>
      <c r="AL60" s="49"/>
      <c r="AM60" s="49"/>
      <c r="AN60" s="49"/>
      <c r="AO60" s="49"/>
      <c r="AP60" s="49"/>
      <c r="AQ60" s="123"/>
      <c r="AR60" s="107"/>
    </row>
    <row r="61" spans="2:49" x14ac:dyDescent="0.25">
      <c r="B61" s="16"/>
      <c r="C61" s="5"/>
      <c r="D61" s="6"/>
      <c r="E61" s="6"/>
      <c r="F61" s="46" t="s">
        <v>4</v>
      </c>
      <c r="G61" s="35" t="s">
        <v>73</v>
      </c>
      <c r="H61" s="47">
        <v>3</v>
      </c>
      <c r="I61" s="106" t="s">
        <v>28</v>
      </c>
      <c r="J61" s="106" t="s">
        <v>28</v>
      </c>
      <c r="K61" s="53" t="s">
        <v>29</v>
      </c>
      <c r="L61" s="54"/>
      <c r="M61" s="54"/>
      <c r="N61" s="54"/>
      <c r="O61" s="54"/>
      <c r="P61" s="54"/>
      <c r="Q61" s="54"/>
      <c r="R61" s="54"/>
      <c r="S61" s="54"/>
      <c r="T61" s="54"/>
      <c r="U61" s="123"/>
      <c r="V61" s="107"/>
      <c r="W61" s="49"/>
      <c r="X61" s="49"/>
      <c r="Y61" s="49"/>
      <c r="Z61" s="49"/>
      <c r="AA61" s="49"/>
      <c r="AB61" s="49"/>
      <c r="AC61" s="49"/>
      <c r="AD61" s="49"/>
      <c r="AE61" s="49"/>
      <c r="AF61" s="123"/>
      <c r="AG61" s="107"/>
      <c r="AH61" s="49"/>
      <c r="AI61" s="49"/>
      <c r="AJ61" s="49"/>
      <c r="AK61" s="49"/>
      <c r="AL61" s="49"/>
      <c r="AM61" s="49"/>
      <c r="AN61" s="49"/>
      <c r="AO61" s="49"/>
      <c r="AP61" s="49"/>
      <c r="AQ61" s="123"/>
      <c r="AR61" s="107"/>
    </row>
    <row r="62" spans="2:49" x14ac:dyDescent="0.25">
      <c r="B62" s="16"/>
      <c r="C62" s="5"/>
      <c r="D62" s="6"/>
      <c r="E62" s="6"/>
      <c r="F62" s="46" t="s">
        <v>5</v>
      </c>
      <c r="G62" s="35" t="s">
        <v>73</v>
      </c>
      <c r="H62" s="47">
        <v>6</v>
      </c>
      <c r="I62" s="106" t="s">
        <v>28</v>
      </c>
      <c r="J62" s="106" t="s">
        <v>28</v>
      </c>
      <c r="K62" s="53" t="s">
        <v>29</v>
      </c>
      <c r="L62" s="54"/>
      <c r="M62" s="54"/>
      <c r="N62" s="54"/>
      <c r="O62" s="54"/>
      <c r="P62" s="54"/>
      <c r="Q62" s="54"/>
      <c r="R62" s="54"/>
      <c r="S62" s="54"/>
      <c r="T62" s="54"/>
      <c r="U62" s="123"/>
      <c r="V62" s="107"/>
      <c r="W62" s="49"/>
      <c r="X62" s="49"/>
      <c r="Y62" s="49"/>
      <c r="Z62" s="49"/>
      <c r="AA62" s="49"/>
      <c r="AB62" s="49"/>
      <c r="AC62" s="49"/>
      <c r="AD62" s="49"/>
      <c r="AE62" s="49"/>
      <c r="AF62" s="123"/>
      <c r="AG62" s="107"/>
      <c r="AH62" s="49"/>
      <c r="AI62" s="49"/>
      <c r="AJ62" s="49"/>
      <c r="AK62" s="49"/>
      <c r="AL62" s="49"/>
      <c r="AM62" s="49"/>
      <c r="AN62" s="49"/>
      <c r="AO62" s="49"/>
      <c r="AP62" s="49"/>
      <c r="AQ62" s="123"/>
      <c r="AR62" s="107"/>
    </row>
    <row r="63" spans="2:49" s="28" customFormat="1" ht="15.75" thickBot="1" x14ac:dyDescent="0.3">
      <c r="B63" s="27"/>
      <c r="C63" s="8"/>
      <c r="D63" s="8"/>
      <c r="E63" s="8"/>
      <c r="F63" s="50"/>
      <c r="G63" s="44"/>
      <c r="H63" s="51"/>
      <c r="I63" s="108"/>
      <c r="J63" s="108"/>
      <c r="K63" s="52"/>
      <c r="L63" s="50"/>
      <c r="M63" s="50"/>
      <c r="N63" s="50"/>
      <c r="O63" s="50"/>
      <c r="P63" s="50"/>
      <c r="Q63" s="50"/>
      <c r="R63" s="50"/>
      <c r="S63" s="50"/>
      <c r="T63" s="50"/>
      <c r="U63" s="124"/>
      <c r="V63" s="110"/>
      <c r="W63" s="50"/>
      <c r="X63" s="50"/>
      <c r="Y63" s="50"/>
      <c r="Z63" s="50"/>
      <c r="AA63" s="50"/>
      <c r="AB63" s="50"/>
      <c r="AC63" s="50"/>
      <c r="AD63" s="50"/>
      <c r="AE63" s="50"/>
      <c r="AF63" s="124"/>
      <c r="AG63" s="110"/>
      <c r="AH63" s="50"/>
      <c r="AI63" s="50"/>
      <c r="AJ63" s="50"/>
      <c r="AK63" s="50"/>
      <c r="AL63" s="50"/>
      <c r="AM63" s="50"/>
      <c r="AN63" s="50"/>
      <c r="AO63" s="50"/>
      <c r="AP63" s="50"/>
      <c r="AQ63" s="124"/>
      <c r="AR63" s="110"/>
      <c r="AS63" s="26"/>
      <c r="AT63" s="26"/>
      <c r="AU63" s="26"/>
      <c r="AV63" s="26"/>
      <c r="AW63" s="26"/>
    </row>
    <row r="64" spans="2:49" x14ac:dyDescent="0.25">
      <c r="B64" s="16"/>
      <c r="C64" s="5" t="s">
        <v>64</v>
      </c>
      <c r="D64" s="6"/>
      <c r="E64" s="6"/>
      <c r="F64" s="46" t="s">
        <v>1</v>
      </c>
      <c r="G64" s="35" t="s">
        <v>73</v>
      </c>
      <c r="H64" s="47">
        <v>1</v>
      </c>
      <c r="I64" s="106" t="s">
        <v>28</v>
      </c>
      <c r="J64" s="106" t="s">
        <v>28</v>
      </c>
      <c r="K64" s="48" t="s">
        <v>29</v>
      </c>
      <c r="L64" s="49"/>
      <c r="M64" s="49"/>
      <c r="N64" s="49"/>
      <c r="O64" s="49"/>
      <c r="P64" s="49"/>
      <c r="Q64" s="49"/>
      <c r="R64" s="49"/>
      <c r="S64" s="49"/>
      <c r="T64" s="49"/>
      <c r="U64" s="123"/>
      <c r="V64" s="107"/>
      <c r="W64" s="49"/>
      <c r="X64" s="49"/>
      <c r="Y64" s="49"/>
      <c r="Z64" s="49"/>
      <c r="AA64" s="49"/>
      <c r="AB64" s="49"/>
      <c r="AC64" s="49"/>
      <c r="AD64" s="49"/>
      <c r="AE64" s="49"/>
      <c r="AF64" s="123"/>
      <c r="AG64" s="107"/>
      <c r="AH64" s="49"/>
      <c r="AI64" s="49"/>
      <c r="AJ64" s="49"/>
      <c r="AK64" s="49"/>
      <c r="AL64" s="49"/>
      <c r="AM64" s="49"/>
      <c r="AN64" s="49"/>
      <c r="AO64" s="49"/>
      <c r="AP64" s="49"/>
      <c r="AQ64" s="123"/>
      <c r="AR64" s="107"/>
    </row>
    <row r="65" spans="2:49" x14ac:dyDescent="0.25">
      <c r="B65" s="16"/>
      <c r="C65" s="5"/>
      <c r="D65" s="6"/>
      <c r="E65" s="6"/>
      <c r="F65" s="46" t="s">
        <v>32</v>
      </c>
      <c r="G65" s="35" t="s">
        <v>73</v>
      </c>
      <c r="H65" s="47">
        <v>2</v>
      </c>
      <c r="I65" s="106" t="s">
        <v>28</v>
      </c>
      <c r="J65" s="106" t="s">
        <v>28</v>
      </c>
      <c r="K65" s="48" t="s">
        <v>29</v>
      </c>
      <c r="L65" s="49"/>
      <c r="M65" s="49"/>
      <c r="N65" s="49"/>
      <c r="O65" s="49"/>
      <c r="P65" s="49"/>
      <c r="Q65" s="49"/>
      <c r="R65" s="49"/>
      <c r="S65" s="49"/>
      <c r="T65" s="49"/>
      <c r="U65" s="123"/>
      <c r="V65" s="107"/>
      <c r="W65" s="49"/>
      <c r="X65" s="49"/>
      <c r="Y65" s="49"/>
      <c r="Z65" s="49"/>
      <c r="AA65" s="49"/>
      <c r="AB65" s="49"/>
      <c r="AC65" s="49"/>
      <c r="AD65" s="49"/>
      <c r="AE65" s="49"/>
      <c r="AF65" s="123"/>
      <c r="AG65" s="107"/>
      <c r="AH65" s="49"/>
      <c r="AI65" s="49"/>
      <c r="AJ65" s="49"/>
      <c r="AK65" s="49"/>
      <c r="AL65" s="49"/>
      <c r="AM65" s="49"/>
      <c r="AN65" s="49"/>
      <c r="AO65" s="49"/>
      <c r="AP65" s="49"/>
      <c r="AQ65" s="123"/>
      <c r="AR65" s="107"/>
    </row>
    <row r="66" spans="2:49" x14ac:dyDescent="0.25">
      <c r="B66" s="16"/>
      <c r="C66" s="5"/>
      <c r="D66" s="6"/>
      <c r="E66" s="6"/>
      <c r="F66" s="46" t="s">
        <v>2</v>
      </c>
      <c r="G66" s="35" t="s">
        <v>73</v>
      </c>
      <c r="H66" s="47">
        <v>4</v>
      </c>
      <c r="I66" s="107">
        <f t="shared" ref="I66" si="142">U66+AF66+AQ66</f>
        <v>0.57692307692307687</v>
      </c>
      <c r="J66" s="107">
        <f>V66+AG66+AR66</f>
        <v>0.66826923076923084</v>
      </c>
      <c r="K66" s="48">
        <v>208</v>
      </c>
      <c r="L66" s="49"/>
      <c r="M66" s="49"/>
      <c r="N66" s="46">
        <v>2</v>
      </c>
      <c r="O66" s="46">
        <v>12</v>
      </c>
      <c r="P66" s="46">
        <v>12</v>
      </c>
      <c r="Q66" s="46">
        <v>44</v>
      </c>
      <c r="R66" s="46">
        <v>29</v>
      </c>
      <c r="S66" s="46">
        <v>6</v>
      </c>
      <c r="T66" s="49">
        <v>3</v>
      </c>
      <c r="U66" s="123">
        <f t="shared" ref="U66" si="143">(N66+O66+P66+Q66+R66) /K66</f>
        <v>0.47596153846153844</v>
      </c>
      <c r="V66" s="107">
        <f t="shared" ref="V66" si="144">(N66+O66+P66+Q66+R66+S66+T66)/K66</f>
        <v>0.51923076923076927</v>
      </c>
      <c r="W66" s="49"/>
      <c r="X66" s="49"/>
      <c r="Y66" s="46">
        <v>0</v>
      </c>
      <c r="Z66" s="46">
        <v>0</v>
      </c>
      <c r="AA66" s="46">
        <v>0</v>
      </c>
      <c r="AB66" s="46">
        <v>4</v>
      </c>
      <c r="AC66" s="46">
        <v>9</v>
      </c>
      <c r="AD66" s="46">
        <v>2</v>
      </c>
      <c r="AE66" s="49">
        <v>2</v>
      </c>
      <c r="AF66" s="123">
        <f t="shared" ref="AF66" si="145">(Y66+Z66+AA66+AB66+AC66) /K66</f>
        <v>6.25E-2</v>
      </c>
      <c r="AG66" s="107">
        <f t="shared" ref="AG66" si="146">(Y66+Z66+AA66+AB66+AC66+AD66+AE66)/K66</f>
        <v>8.1730769230769232E-2</v>
      </c>
      <c r="AH66" s="49"/>
      <c r="AI66" s="49"/>
      <c r="AJ66" s="46">
        <v>0</v>
      </c>
      <c r="AK66" s="46">
        <v>0</v>
      </c>
      <c r="AL66" s="46">
        <v>3</v>
      </c>
      <c r="AM66" s="46">
        <v>2</v>
      </c>
      <c r="AN66" s="46">
        <v>3</v>
      </c>
      <c r="AO66" s="46">
        <v>4</v>
      </c>
      <c r="AP66" s="49">
        <v>2</v>
      </c>
      <c r="AQ66" s="123">
        <f t="shared" ref="AQ66" si="147">(AJ66+AK66+AL66+AM66+AN66) /K66</f>
        <v>3.8461538461538464E-2</v>
      </c>
      <c r="AR66" s="107">
        <f t="shared" ref="AR66" si="148">(AJ66+AK66+AL66+AM66+AN66+AO66+AP66)/K66</f>
        <v>6.7307692307692304E-2</v>
      </c>
    </row>
    <row r="67" spans="2:49" x14ac:dyDescent="0.25">
      <c r="B67" s="16"/>
      <c r="C67" s="5"/>
      <c r="D67" s="6"/>
      <c r="E67" s="6"/>
      <c r="F67" s="46" t="s">
        <v>4</v>
      </c>
      <c r="G67" s="35" t="s">
        <v>73</v>
      </c>
      <c r="H67" s="47">
        <v>3</v>
      </c>
      <c r="I67" s="106" t="s">
        <v>28</v>
      </c>
      <c r="J67" s="106" t="s">
        <v>28</v>
      </c>
      <c r="K67" s="53" t="s">
        <v>29</v>
      </c>
      <c r="L67" s="54"/>
      <c r="M67" s="54"/>
      <c r="N67" s="54"/>
      <c r="O67" s="54"/>
      <c r="P67" s="54"/>
      <c r="Q67" s="54"/>
      <c r="R67" s="54"/>
      <c r="S67" s="54"/>
      <c r="T67" s="54"/>
      <c r="U67" s="123"/>
      <c r="V67" s="107"/>
      <c r="W67" s="49"/>
      <c r="X67" s="49"/>
      <c r="Y67" s="49"/>
      <c r="Z67" s="49"/>
      <c r="AA67" s="49"/>
      <c r="AB67" s="49"/>
      <c r="AC67" s="49"/>
      <c r="AD67" s="49"/>
      <c r="AE67" s="49"/>
      <c r="AF67" s="123"/>
      <c r="AG67" s="107"/>
      <c r="AH67" s="49"/>
      <c r="AI67" s="49"/>
      <c r="AJ67" s="49"/>
      <c r="AK67" s="49"/>
      <c r="AL67" s="49"/>
      <c r="AM67" s="49"/>
      <c r="AN67" s="49"/>
      <c r="AO67" s="49"/>
      <c r="AP67" s="49"/>
      <c r="AQ67" s="123"/>
      <c r="AR67" s="107"/>
    </row>
    <row r="68" spans="2:49" x14ac:dyDescent="0.25">
      <c r="B68" s="16"/>
      <c r="C68" s="5"/>
      <c r="D68" s="6"/>
      <c r="E68" s="6"/>
      <c r="F68" s="46" t="s">
        <v>5</v>
      </c>
      <c r="G68" s="35" t="s">
        <v>73</v>
      </c>
      <c r="H68" s="47">
        <v>6</v>
      </c>
      <c r="I68" s="106" t="s">
        <v>28</v>
      </c>
      <c r="J68" s="106" t="s">
        <v>28</v>
      </c>
      <c r="K68" s="53" t="s">
        <v>29</v>
      </c>
      <c r="L68" s="54"/>
      <c r="M68" s="54"/>
      <c r="N68" s="54"/>
      <c r="O68" s="54"/>
      <c r="P68" s="54"/>
      <c r="Q68" s="54"/>
      <c r="R68" s="54"/>
      <c r="S68" s="54"/>
      <c r="T68" s="54"/>
      <c r="U68" s="123"/>
      <c r="V68" s="107"/>
      <c r="W68" s="49"/>
      <c r="X68" s="49"/>
      <c r="Y68" s="49"/>
      <c r="Z68" s="49"/>
      <c r="AA68" s="49"/>
      <c r="AB68" s="49"/>
      <c r="AC68" s="49"/>
      <c r="AD68" s="49"/>
      <c r="AE68" s="49"/>
      <c r="AF68" s="123"/>
      <c r="AG68" s="107"/>
      <c r="AH68" s="49"/>
      <c r="AI68" s="49"/>
      <c r="AJ68" s="49"/>
      <c r="AK68" s="49"/>
      <c r="AL68" s="49"/>
      <c r="AM68" s="49"/>
      <c r="AN68" s="49"/>
      <c r="AO68" s="49"/>
      <c r="AP68" s="49"/>
      <c r="AQ68" s="123"/>
      <c r="AR68" s="107"/>
    </row>
    <row r="69" spans="2:49" s="10" customFormat="1" ht="15.75" thickBot="1" x14ac:dyDescent="0.3">
      <c r="B69" s="15"/>
      <c r="C69" s="8"/>
      <c r="D69" s="9"/>
      <c r="E69" s="9"/>
      <c r="F69" s="50"/>
      <c r="G69" s="44"/>
      <c r="H69" s="51"/>
      <c r="I69" s="108"/>
      <c r="J69" s="108"/>
      <c r="K69" s="52"/>
      <c r="L69" s="50"/>
      <c r="M69" s="50"/>
      <c r="N69" s="50"/>
      <c r="O69" s="50"/>
      <c r="P69" s="50"/>
      <c r="Q69" s="50"/>
      <c r="R69" s="50"/>
      <c r="S69" s="50"/>
      <c r="T69" s="50"/>
      <c r="U69" s="124"/>
      <c r="V69" s="110"/>
      <c r="W69" s="50"/>
      <c r="X69" s="50"/>
      <c r="Y69" s="50"/>
      <c r="Z69" s="50"/>
      <c r="AA69" s="50"/>
      <c r="AB69" s="50"/>
      <c r="AC69" s="50"/>
      <c r="AD69" s="50"/>
      <c r="AE69" s="50"/>
      <c r="AF69" s="124"/>
      <c r="AG69" s="110"/>
      <c r="AH69" s="50"/>
      <c r="AI69" s="50"/>
      <c r="AJ69" s="50"/>
      <c r="AK69" s="50"/>
      <c r="AL69" s="50"/>
      <c r="AM69" s="50"/>
      <c r="AN69" s="50"/>
      <c r="AO69" s="50"/>
      <c r="AP69" s="50"/>
      <c r="AQ69" s="124"/>
      <c r="AR69" s="110"/>
      <c r="AS69" s="17"/>
      <c r="AT69" s="17"/>
      <c r="AU69" s="17"/>
      <c r="AV69" s="17"/>
      <c r="AW69" s="17"/>
    </row>
    <row r="70" spans="2:49" x14ac:dyDescent="0.25">
      <c r="B70" s="16"/>
      <c r="C70" s="5" t="s">
        <v>16</v>
      </c>
      <c r="D70" s="6"/>
      <c r="E70" s="6"/>
      <c r="F70" s="46" t="s">
        <v>1</v>
      </c>
      <c r="G70" s="35" t="s">
        <v>73</v>
      </c>
      <c r="H70" s="47">
        <v>1</v>
      </c>
      <c r="I70" s="107">
        <f t="shared" ref="I70" si="149">U70+AF70+AQ70</f>
        <v>0.8025316455696202</v>
      </c>
      <c r="J70" s="107">
        <f t="shared" ref="J70" si="150">V70+AG70+AR70</f>
        <v>0.81265822784810127</v>
      </c>
      <c r="K70" s="48">
        <v>395</v>
      </c>
      <c r="L70" s="49"/>
      <c r="M70" s="49"/>
      <c r="N70" s="49"/>
      <c r="O70" s="49"/>
      <c r="P70" s="49"/>
      <c r="Q70" s="49">
        <v>260</v>
      </c>
      <c r="R70" s="49">
        <v>52</v>
      </c>
      <c r="S70" s="49">
        <v>2</v>
      </c>
      <c r="T70" s="49">
        <v>0</v>
      </c>
      <c r="U70" s="123">
        <f t="shared" ref="U70" si="151">(Q70+R70)/K70</f>
        <v>0.78987341772151898</v>
      </c>
      <c r="V70" s="107">
        <f t="shared" ref="V70" si="152">(Q70+R70+S70+T70)/K70</f>
        <v>0.79493670886075951</v>
      </c>
      <c r="W70" s="49"/>
      <c r="X70" s="49"/>
      <c r="Y70" s="49"/>
      <c r="Z70" s="49"/>
      <c r="AA70" s="49"/>
      <c r="AB70" s="49">
        <v>0</v>
      </c>
      <c r="AC70" s="49">
        <v>0</v>
      </c>
      <c r="AD70" s="49">
        <v>1</v>
      </c>
      <c r="AE70" s="49">
        <v>0</v>
      </c>
      <c r="AF70" s="123">
        <f t="shared" ref="AF70" si="153">(AB70+AC70)/K70</f>
        <v>0</v>
      </c>
      <c r="AG70" s="107">
        <f t="shared" ref="AG70" si="154">(AB70+AC70+AD70+AE70)/K70</f>
        <v>2.5316455696202532E-3</v>
      </c>
      <c r="AH70" s="49"/>
      <c r="AI70" s="49"/>
      <c r="AJ70" s="49"/>
      <c r="AK70" s="49"/>
      <c r="AL70" s="49"/>
      <c r="AM70" s="49">
        <v>0</v>
      </c>
      <c r="AN70" s="49">
        <v>5</v>
      </c>
      <c r="AO70" s="49">
        <v>0</v>
      </c>
      <c r="AP70" s="49">
        <v>1</v>
      </c>
      <c r="AQ70" s="123">
        <f t="shared" ref="AQ70" si="155">(AM70+AN70)/K70</f>
        <v>1.2658227848101266E-2</v>
      </c>
      <c r="AR70" s="107">
        <f t="shared" ref="AR70" si="156">(AM70+AN70+AO70+AP70)/K70</f>
        <v>1.5189873417721518E-2</v>
      </c>
    </row>
    <row r="71" spans="2:49" x14ac:dyDescent="0.25">
      <c r="B71" s="16"/>
      <c r="C71" s="5"/>
      <c r="D71" s="6"/>
      <c r="E71" s="6"/>
      <c r="F71" s="46" t="s">
        <v>32</v>
      </c>
      <c r="G71" s="35" t="s">
        <v>73</v>
      </c>
      <c r="H71" s="47">
        <v>2</v>
      </c>
      <c r="I71" s="107">
        <f t="shared" ref="I71" si="157">U71+AF71+AQ71</f>
        <v>0.82560296846011139</v>
      </c>
      <c r="J71" s="107">
        <f t="shared" ref="J71" si="158">V71+AG71+AR71</f>
        <v>0.85899814471243041</v>
      </c>
      <c r="K71" s="48">
        <v>539</v>
      </c>
      <c r="L71" s="49"/>
      <c r="M71" s="49"/>
      <c r="N71" s="49"/>
      <c r="O71" s="49"/>
      <c r="P71" s="46">
        <v>20</v>
      </c>
      <c r="Q71" s="46">
        <v>342</v>
      </c>
      <c r="R71" s="46">
        <v>44</v>
      </c>
      <c r="S71" s="46">
        <v>8</v>
      </c>
      <c r="T71" s="49">
        <v>1</v>
      </c>
      <c r="U71" s="123">
        <f t="shared" ref="U71" si="159">(P71+Q71+R71)/K71</f>
        <v>0.75324675324675328</v>
      </c>
      <c r="V71" s="107">
        <f t="shared" ref="V71" si="160">(P71+Q71+R71+S71+T71)/K71</f>
        <v>0.76994434137291279</v>
      </c>
      <c r="W71" s="49"/>
      <c r="X71" s="49"/>
      <c r="Y71" s="49"/>
      <c r="Z71" s="49"/>
      <c r="AA71" s="46">
        <v>0</v>
      </c>
      <c r="AB71" s="46">
        <v>0</v>
      </c>
      <c r="AC71" s="46">
        <v>4</v>
      </c>
      <c r="AD71" s="46">
        <v>6</v>
      </c>
      <c r="AE71" s="49">
        <v>2</v>
      </c>
      <c r="AF71" s="123">
        <f t="shared" ref="AF71" si="161">(AA71+AB71+AC71)/K71</f>
        <v>7.4211502782931356E-3</v>
      </c>
      <c r="AG71" s="107">
        <f t="shared" ref="AG71" si="162">(AA71+AB71+AC71+AD71+AE71)/K71</f>
        <v>2.2263450834879406E-2</v>
      </c>
      <c r="AH71" s="49"/>
      <c r="AI71" s="49"/>
      <c r="AJ71" s="49"/>
      <c r="AK71" s="49"/>
      <c r="AL71" s="46">
        <v>32</v>
      </c>
      <c r="AM71" s="46">
        <v>2</v>
      </c>
      <c r="AN71" s="46">
        <v>1</v>
      </c>
      <c r="AO71" s="46">
        <v>0</v>
      </c>
      <c r="AP71" s="49">
        <v>1</v>
      </c>
      <c r="AQ71" s="123">
        <f t="shared" ref="AQ71" si="163">(AL71+AM71+AN71)/K71</f>
        <v>6.4935064935064929E-2</v>
      </c>
      <c r="AR71" s="107">
        <f t="shared" ref="AR71" si="164">(AL71+AM71+AN71+AO71+AP71)/K71</f>
        <v>6.6790352504638217E-2</v>
      </c>
    </row>
    <row r="72" spans="2:49" x14ac:dyDescent="0.25">
      <c r="B72" s="16"/>
      <c r="C72" s="5"/>
      <c r="D72" s="6"/>
      <c r="E72" s="6"/>
      <c r="F72" s="46" t="s">
        <v>2</v>
      </c>
      <c r="G72" s="35" t="s">
        <v>73</v>
      </c>
      <c r="H72" s="47">
        <v>4</v>
      </c>
      <c r="I72" s="107">
        <f t="shared" ref="I72" si="165">U72+AF72+AQ72</f>
        <v>0.96</v>
      </c>
      <c r="J72" s="107">
        <f>V72+AG72+AR72</f>
        <v>0.96</v>
      </c>
      <c r="K72" s="48">
        <v>25</v>
      </c>
      <c r="L72" s="49"/>
      <c r="M72" s="49"/>
      <c r="N72" s="46">
        <v>0</v>
      </c>
      <c r="O72" s="46">
        <v>14</v>
      </c>
      <c r="P72" s="46">
        <v>1</v>
      </c>
      <c r="Q72" s="46">
        <v>8</v>
      </c>
      <c r="R72" s="46">
        <v>1</v>
      </c>
      <c r="S72" s="46">
        <v>0</v>
      </c>
      <c r="T72" s="49">
        <v>0</v>
      </c>
      <c r="U72" s="123">
        <f t="shared" ref="U72" si="166">(N72+O72+P72+Q72+R72) /K72</f>
        <v>0.96</v>
      </c>
      <c r="V72" s="107">
        <f t="shared" ref="V72" si="167">(N72+O72+P72+Q72+R72+S72+T72)/K72</f>
        <v>0.96</v>
      </c>
      <c r="W72" s="49"/>
      <c r="X72" s="49"/>
      <c r="Y72" s="46">
        <v>0</v>
      </c>
      <c r="Z72" s="46">
        <v>0</v>
      </c>
      <c r="AA72" s="46">
        <v>0</v>
      </c>
      <c r="AB72" s="46">
        <v>0</v>
      </c>
      <c r="AC72" s="46">
        <v>0</v>
      </c>
      <c r="AD72" s="46">
        <v>0</v>
      </c>
      <c r="AE72" s="49">
        <v>0</v>
      </c>
      <c r="AF72" s="123">
        <f t="shared" ref="AF72" si="168">(Y72+Z72+AA72+AB72+AC72) /K72</f>
        <v>0</v>
      </c>
      <c r="AG72" s="107">
        <f t="shared" ref="AG72" si="169">(Y72+Z72+AA72+AB72+AC72+AD72+AE72)/K72</f>
        <v>0</v>
      </c>
      <c r="AH72" s="49"/>
      <c r="AI72" s="49"/>
      <c r="AJ72" s="46">
        <v>0</v>
      </c>
      <c r="AK72" s="46">
        <v>0</v>
      </c>
      <c r="AL72" s="46">
        <v>0</v>
      </c>
      <c r="AM72" s="46">
        <v>0</v>
      </c>
      <c r="AN72" s="46">
        <v>0</v>
      </c>
      <c r="AO72" s="46">
        <v>0</v>
      </c>
      <c r="AP72" s="49">
        <v>0</v>
      </c>
      <c r="AQ72" s="123">
        <f t="shared" ref="AQ72" si="170">(AJ72+AK72+AL72+AM72+AN72) /K72</f>
        <v>0</v>
      </c>
      <c r="AR72" s="107">
        <f t="shared" ref="AR72" si="171">(AJ72+AK72+AL72+AM72+AN72+AO72+AP72)/K72</f>
        <v>0</v>
      </c>
    </row>
    <row r="73" spans="2:49" x14ac:dyDescent="0.25">
      <c r="B73" s="16"/>
      <c r="C73" s="5"/>
      <c r="D73" s="6"/>
      <c r="E73" s="6"/>
      <c r="F73" s="46" t="s">
        <v>4</v>
      </c>
      <c r="G73" s="35" t="s">
        <v>73</v>
      </c>
      <c r="H73" s="47">
        <v>3</v>
      </c>
      <c r="I73" s="106" t="s">
        <v>28</v>
      </c>
      <c r="J73" s="106" t="s">
        <v>28</v>
      </c>
      <c r="K73" s="53" t="s">
        <v>29</v>
      </c>
      <c r="L73" s="54"/>
      <c r="M73" s="54"/>
      <c r="N73" s="54"/>
      <c r="O73" s="54"/>
      <c r="P73" s="54"/>
      <c r="Q73" s="54"/>
      <c r="R73" s="54"/>
      <c r="S73" s="54"/>
      <c r="T73" s="54"/>
      <c r="U73" s="123"/>
      <c r="V73" s="107"/>
      <c r="W73" s="49"/>
      <c r="X73" s="49"/>
      <c r="Y73" s="49"/>
      <c r="Z73" s="49"/>
      <c r="AA73" s="49"/>
      <c r="AB73" s="49"/>
      <c r="AC73" s="49"/>
      <c r="AD73" s="49"/>
      <c r="AE73" s="49"/>
      <c r="AF73" s="123"/>
      <c r="AG73" s="107"/>
      <c r="AH73" s="49"/>
      <c r="AI73" s="49"/>
      <c r="AJ73" s="49"/>
      <c r="AK73" s="49"/>
      <c r="AL73" s="49"/>
      <c r="AM73" s="49"/>
      <c r="AN73" s="49"/>
      <c r="AO73" s="49"/>
      <c r="AP73" s="49"/>
      <c r="AQ73" s="123"/>
      <c r="AR73" s="107"/>
    </row>
    <row r="74" spans="2:49" x14ac:dyDescent="0.25">
      <c r="B74" s="16"/>
      <c r="C74" s="5"/>
      <c r="D74" s="6"/>
      <c r="E74" s="6"/>
      <c r="F74" s="46" t="s">
        <v>5</v>
      </c>
      <c r="G74" s="35" t="s">
        <v>73</v>
      </c>
      <c r="H74" s="47">
        <v>6</v>
      </c>
      <c r="I74" s="106" t="s">
        <v>28</v>
      </c>
      <c r="J74" s="106" t="s">
        <v>28</v>
      </c>
      <c r="K74" s="53" t="s">
        <v>29</v>
      </c>
      <c r="L74" s="54"/>
      <c r="M74" s="54"/>
      <c r="N74" s="54"/>
      <c r="O74" s="54"/>
      <c r="P74" s="54"/>
      <c r="Q74" s="54"/>
      <c r="R74" s="54"/>
      <c r="S74" s="54"/>
      <c r="T74" s="54"/>
      <c r="U74" s="123"/>
      <c r="V74" s="107"/>
      <c r="W74" s="49"/>
      <c r="X74" s="49"/>
      <c r="Y74" s="49"/>
      <c r="Z74" s="49"/>
      <c r="AA74" s="49"/>
      <c r="AB74" s="49"/>
      <c r="AC74" s="49"/>
      <c r="AD74" s="49"/>
      <c r="AE74" s="49"/>
      <c r="AF74" s="123"/>
      <c r="AG74" s="107"/>
      <c r="AH74" s="49"/>
      <c r="AI74" s="49"/>
      <c r="AJ74" s="49"/>
      <c r="AK74" s="49"/>
      <c r="AL74" s="49"/>
      <c r="AM74" s="49"/>
      <c r="AN74" s="49"/>
      <c r="AO74" s="49"/>
      <c r="AP74" s="49"/>
      <c r="AQ74" s="123"/>
      <c r="AR74" s="107"/>
    </row>
    <row r="75" spans="2:49" s="28" customFormat="1" ht="15.75" thickBot="1" x14ac:dyDescent="0.3">
      <c r="B75" s="27"/>
      <c r="C75" s="8"/>
      <c r="D75" s="8"/>
      <c r="E75" s="8"/>
      <c r="F75" s="50"/>
      <c r="G75" s="44"/>
      <c r="H75" s="51"/>
      <c r="I75" s="108"/>
      <c r="J75" s="108"/>
      <c r="K75" s="52"/>
      <c r="L75" s="50"/>
      <c r="M75" s="50"/>
      <c r="N75" s="50"/>
      <c r="O75" s="50"/>
      <c r="P75" s="50"/>
      <c r="Q75" s="50"/>
      <c r="R75" s="50"/>
      <c r="S75" s="50"/>
      <c r="T75" s="50"/>
      <c r="U75" s="124"/>
      <c r="V75" s="110"/>
      <c r="W75" s="50"/>
      <c r="X75" s="50"/>
      <c r="Y75" s="50"/>
      <c r="Z75" s="50"/>
      <c r="AA75" s="50"/>
      <c r="AB75" s="50"/>
      <c r="AC75" s="50"/>
      <c r="AD75" s="50"/>
      <c r="AE75" s="50"/>
      <c r="AF75" s="124"/>
      <c r="AG75" s="110"/>
      <c r="AH75" s="50"/>
      <c r="AI75" s="50"/>
      <c r="AJ75" s="50"/>
      <c r="AK75" s="50"/>
      <c r="AL75" s="50"/>
      <c r="AM75" s="50"/>
      <c r="AN75" s="50"/>
      <c r="AO75" s="50"/>
      <c r="AP75" s="50"/>
      <c r="AQ75" s="124"/>
      <c r="AR75" s="110"/>
      <c r="AS75" s="26"/>
      <c r="AT75" s="26"/>
      <c r="AU75" s="26"/>
      <c r="AV75" s="26"/>
      <c r="AW75" s="26"/>
    </row>
    <row r="76" spans="2:49" x14ac:dyDescent="0.25">
      <c r="B76" s="16"/>
      <c r="C76" s="5" t="s">
        <v>17</v>
      </c>
      <c r="D76" s="6"/>
      <c r="E76" s="6"/>
      <c r="F76" s="46" t="s">
        <v>1</v>
      </c>
      <c r="G76" s="35" t="s">
        <v>73</v>
      </c>
      <c r="H76" s="47">
        <v>1</v>
      </c>
      <c r="I76" s="107">
        <f t="shared" ref="I76" si="172">U76+AF76+AQ76</f>
        <v>0.55555555555555558</v>
      </c>
      <c r="J76" s="107">
        <f t="shared" ref="J76" si="173">V76+AG76+AR76</f>
        <v>0.61728395061728392</v>
      </c>
      <c r="K76" s="48">
        <v>405</v>
      </c>
      <c r="L76" s="49"/>
      <c r="M76" s="49"/>
      <c r="N76" s="49"/>
      <c r="O76" s="49"/>
      <c r="P76" s="49"/>
      <c r="Q76" s="49">
        <v>186</v>
      </c>
      <c r="R76" s="49">
        <v>33</v>
      </c>
      <c r="S76" s="49">
        <v>6</v>
      </c>
      <c r="T76" s="49">
        <v>2</v>
      </c>
      <c r="U76" s="123">
        <f t="shared" ref="U76" si="174">(Q76+R76)/K76</f>
        <v>0.54074074074074074</v>
      </c>
      <c r="V76" s="107">
        <f t="shared" ref="V76" si="175">(Q76+R76+S76+T76)/K76</f>
        <v>0.56049382716049378</v>
      </c>
      <c r="W76" s="49"/>
      <c r="X76" s="49"/>
      <c r="Y76" s="49"/>
      <c r="Z76" s="49"/>
      <c r="AA76" s="49"/>
      <c r="AB76" s="49">
        <v>0</v>
      </c>
      <c r="AC76" s="49">
        <v>0</v>
      </c>
      <c r="AD76" s="49">
        <v>0</v>
      </c>
      <c r="AE76" s="49">
        <v>2</v>
      </c>
      <c r="AF76" s="123">
        <f t="shared" ref="AF76" si="176">(AB76+AC76)/K76</f>
        <v>0</v>
      </c>
      <c r="AG76" s="107">
        <f t="shared" ref="AG76" si="177">(AB76+AC76+AD76+AE76)/K76</f>
        <v>4.9382716049382715E-3</v>
      </c>
      <c r="AH76" s="49"/>
      <c r="AI76" s="49"/>
      <c r="AJ76" s="49"/>
      <c r="AK76" s="49"/>
      <c r="AL76" s="49"/>
      <c r="AM76" s="49">
        <v>0</v>
      </c>
      <c r="AN76" s="49">
        <v>6</v>
      </c>
      <c r="AO76" s="49">
        <v>10</v>
      </c>
      <c r="AP76" s="49">
        <v>5</v>
      </c>
      <c r="AQ76" s="123">
        <f t="shared" ref="AQ76" si="178">(AM76+AN76)/K76</f>
        <v>1.4814814814814815E-2</v>
      </c>
      <c r="AR76" s="107">
        <f t="shared" ref="AR76" si="179">(AM76+AN76+AO76+AP76)/K76</f>
        <v>5.185185185185185E-2</v>
      </c>
    </row>
    <row r="77" spans="2:49" x14ac:dyDescent="0.25">
      <c r="B77" s="16"/>
      <c r="C77" s="5"/>
      <c r="D77" s="6"/>
      <c r="E77" s="6"/>
      <c r="F77" s="46" t="s">
        <v>32</v>
      </c>
      <c r="G77" s="35" t="s">
        <v>73</v>
      </c>
      <c r="H77" s="47">
        <v>2</v>
      </c>
      <c r="I77" s="107">
        <f t="shared" ref="I77" si="180">U77+AF77+AQ77</f>
        <v>0.51203966005665713</v>
      </c>
      <c r="J77" s="107">
        <f t="shared" ref="J77" si="181">V77+AG77+AR77</f>
        <v>0.60056657223796028</v>
      </c>
      <c r="K77" s="53">
        <v>1412</v>
      </c>
      <c r="L77" s="49"/>
      <c r="M77" s="49"/>
      <c r="N77" s="49"/>
      <c r="O77" s="49"/>
      <c r="P77" s="46">
        <v>28</v>
      </c>
      <c r="Q77" s="46">
        <v>435</v>
      </c>
      <c r="R77" s="46">
        <v>212</v>
      </c>
      <c r="S77" s="46">
        <v>42</v>
      </c>
      <c r="T77" s="49">
        <v>21</v>
      </c>
      <c r="U77" s="123">
        <f t="shared" ref="U77" si="182">(P77+Q77+R77)/K77</f>
        <v>0.4780453257790368</v>
      </c>
      <c r="V77" s="107">
        <f t="shared" ref="V77" si="183">(P77+Q77+R77+S77+T77)/K77</f>
        <v>0.52266288951841355</v>
      </c>
      <c r="W77" s="49"/>
      <c r="X77" s="49"/>
      <c r="Y77" s="49"/>
      <c r="Z77" s="49"/>
      <c r="AA77" s="46">
        <v>0</v>
      </c>
      <c r="AB77" s="46">
        <v>2</v>
      </c>
      <c r="AC77" s="46">
        <v>3</v>
      </c>
      <c r="AD77" s="46">
        <v>5</v>
      </c>
      <c r="AE77" s="49">
        <v>4</v>
      </c>
      <c r="AF77" s="123">
        <f t="shared" ref="AF77" si="184">(AA77+AB77+AC77)/K77</f>
        <v>3.5410764872521247E-3</v>
      </c>
      <c r="AG77" s="107">
        <f t="shared" ref="AG77" si="185">(AA77+AB77+AC77+AD77+AE77)/K77</f>
        <v>9.9150141643059488E-3</v>
      </c>
      <c r="AH77" s="49"/>
      <c r="AI77" s="49"/>
      <c r="AJ77" s="49"/>
      <c r="AK77" s="49"/>
      <c r="AL77" s="46">
        <v>5</v>
      </c>
      <c r="AM77" s="46">
        <v>20</v>
      </c>
      <c r="AN77" s="46">
        <v>18</v>
      </c>
      <c r="AO77" s="46">
        <v>23</v>
      </c>
      <c r="AP77" s="49">
        <v>30</v>
      </c>
      <c r="AQ77" s="123">
        <f t="shared" ref="AQ77" si="186">(AL77+AM77+AN77)/K77</f>
        <v>3.0453257790368272E-2</v>
      </c>
      <c r="AR77" s="107">
        <f t="shared" ref="AR77" si="187">(AL77+AM77+AN77+AO77+AP77)/K77</f>
        <v>6.79886685552408E-2</v>
      </c>
    </row>
    <row r="78" spans="2:49" x14ac:dyDescent="0.25">
      <c r="B78" s="16"/>
      <c r="C78" s="5"/>
      <c r="D78" s="6"/>
      <c r="E78" s="6"/>
      <c r="F78" s="46" t="s">
        <v>2</v>
      </c>
      <c r="G78" s="35" t="s">
        <v>73</v>
      </c>
      <c r="H78" s="47">
        <v>4</v>
      </c>
      <c r="I78" s="107">
        <f t="shared" ref="I78" si="188">U78+AF78+AQ78</f>
        <v>0.7567567567567568</v>
      </c>
      <c r="J78" s="107">
        <f>V78+AG78+AR78</f>
        <v>0.7567567567567568</v>
      </c>
      <c r="K78" s="48">
        <v>37</v>
      </c>
      <c r="L78" s="49"/>
      <c r="M78" s="49"/>
      <c r="N78" s="46">
        <v>0</v>
      </c>
      <c r="O78" s="46">
        <v>17</v>
      </c>
      <c r="P78" s="46">
        <v>5</v>
      </c>
      <c r="Q78" s="46">
        <v>3</v>
      </c>
      <c r="R78" s="46">
        <v>1</v>
      </c>
      <c r="S78" s="46">
        <v>0</v>
      </c>
      <c r="T78" s="49">
        <v>0</v>
      </c>
      <c r="U78" s="123">
        <f t="shared" ref="U78" si="189">(N78+O78+P78+Q78+R78) /K78</f>
        <v>0.70270270270270274</v>
      </c>
      <c r="V78" s="107">
        <f t="shared" ref="V78" si="190">(N78+O78+P78+Q78+R78+S78+T78)/K78</f>
        <v>0.70270270270270274</v>
      </c>
      <c r="W78" s="49"/>
      <c r="X78" s="49"/>
      <c r="Y78" s="46">
        <v>0</v>
      </c>
      <c r="Z78" s="46">
        <v>0</v>
      </c>
      <c r="AA78" s="46">
        <v>0</v>
      </c>
      <c r="AB78" s="46">
        <v>0</v>
      </c>
      <c r="AC78" s="46">
        <v>0</v>
      </c>
      <c r="AD78" s="46">
        <v>0</v>
      </c>
      <c r="AE78" s="49">
        <v>0</v>
      </c>
      <c r="AF78" s="123">
        <f t="shared" ref="AF78" si="191">(Y78+Z78+AA78+AB78+AC78) /K78</f>
        <v>0</v>
      </c>
      <c r="AG78" s="107">
        <f t="shared" ref="AG78" si="192">(Y78+Z78+AA78+AB78+AC78+AD78+AE78)/K78</f>
        <v>0</v>
      </c>
      <c r="AH78" s="49"/>
      <c r="AI78" s="49"/>
      <c r="AJ78" s="46">
        <v>1</v>
      </c>
      <c r="AK78" s="46">
        <v>0</v>
      </c>
      <c r="AL78" s="46">
        <v>0</v>
      </c>
      <c r="AM78" s="46">
        <v>0</v>
      </c>
      <c r="AN78" s="46">
        <v>1</v>
      </c>
      <c r="AO78" s="46">
        <v>0</v>
      </c>
      <c r="AP78" s="49">
        <v>0</v>
      </c>
      <c r="AQ78" s="123">
        <f t="shared" ref="AQ78" si="193">(AJ78+AK78+AL78+AM78+AN78) /K78</f>
        <v>5.4054054054054057E-2</v>
      </c>
      <c r="AR78" s="107">
        <f t="shared" ref="AR78" si="194">(AJ78+AK78+AL78+AM78+AN78+AO78+AP78)/K78</f>
        <v>5.4054054054054057E-2</v>
      </c>
    </row>
    <row r="79" spans="2:49" x14ac:dyDescent="0.25">
      <c r="B79" s="16"/>
      <c r="C79" s="5"/>
      <c r="D79" s="6"/>
      <c r="E79" s="6"/>
      <c r="F79" s="46" t="s">
        <v>4</v>
      </c>
      <c r="G79" s="35" t="s">
        <v>73</v>
      </c>
      <c r="H79" s="47">
        <v>3</v>
      </c>
      <c r="I79" s="106" t="s">
        <v>28</v>
      </c>
      <c r="J79" s="106" t="s">
        <v>28</v>
      </c>
      <c r="K79" s="53" t="s">
        <v>29</v>
      </c>
      <c r="L79" s="54"/>
      <c r="M79" s="54"/>
      <c r="N79" s="54"/>
      <c r="O79" s="54"/>
      <c r="P79" s="54"/>
      <c r="Q79" s="54"/>
      <c r="R79" s="54"/>
      <c r="S79" s="54"/>
      <c r="T79" s="54"/>
      <c r="U79" s="123"/>
      <c r="V79" s="107"/>
      <c r="W79" s="49"/>
      <c r="X79" s="49"/>
      <c r="Y79" s="49"/>
      <c r="Z79" s="49"/>
      <c r="AA79" s="49"/>
      <c r="AB79" s="49"/>
      <c r="AC79" s="49"/>
      <c r="AD79" s="49"/>
      <c r="AE79" s="49"/>
      <c r="AF79" s="123"/>
      <c r="AG79" s="107"/>
      <c r="AH79" s="49"/>
      <c r="AI79" s="49"/>
      <c r="AJ79" s="49"/>
      <c r="AK79" s="49"/>
      <c r="AL79" s="49"/>
      <c r="AM79" s="49"/>
      <c r="AN79" s="49"/>
      <c r="AO79" s="49"/>
      <c r="AP79" s="49"/>
      <c r="AQ79" s="123"/>
      <c r="AR79" s="107"/>
    </row>
    <row r="80" spans="2:49" x14ac:dyDescent="0.25">
      <c r="B80" s="16"/>
      <c r="C80" s="5"/>
      <c r="D80" s="6"/>
      <c r="E80" s="6"/>
      <c r="F80" s="46" t="s">
        <v>5</v>
      </c>
      <c r="G80" s="35" t="s">
        <v>73</v>
      </c>
      <c r="H80" s="47">
        <v>6</v>
      </c>
      <c r="I80" s="106" t="s">
        <v>28</v>
      </c>
      <c r="J80" s="106" t="s">
        <v>28</v>
      </c>
      <c r="K80" s="53" t="s">
        <v>29</v>
      </c>
      <c r="L80" s="54"/>
      <c r="M80" s="54"/>
      <c r="N80" s="54"/>
      <c r="O80" s="54"/>
      <c r="P80" s="54"/>
      <c r="Q80" s="54"/>
      <c r="R80" s="54"/>
      <c r="S80" s="54"/>
      <c r="T80" s="54"/>
      <c r="U80" s="123"/>
      <c r="V80" s="107"/>
      <c r="W80" s="49"/>
      <c r="X80" s="49"/>
      <c r="Y80" s="49"/>
      <c r="Z80" s="49"/>
      <c r="AA80" s="49"/>
      <c r="AB80" s="49"/>
      <c r="AC80" s="49"/>
      <c r="AD80" s="49"/>
      <c r="AE80" s="49"/>
      <c r="AF80" s="123"/>
      <c r="AG80" s="107"/>
      <c r="AH80" s="49"/>
      <c r="AI80" s="49"/>
      <c r="AJ80" s="49"/>
      <c r="AK80" s="49"/>
      <c r="AL80" s="49"/>
      <c r="AM80" s="49"/>
      <c r="AN80" s="49"/>
      <c r="AO80" s="49"/>
      <c r="AP80" s="49"/>
      <c r="AQ80" s="123"/>
      <c r="AR80" s="107"/>
    </row>
    <row r="81" spans="2:49" s="28" customFormat="1" ht="15.75" thickBot="1" x14ac:dyDescent="0.3">
      <c r="B81" s="27"/>
      <c r="C81" s="8"/>
      <c r="D81" s="8"/>
      <c r="E81" s="8"/>
      <c r="F81" s="50"/>
      <c r="G81" s="44"/>
      <c r="H81" s="51"/>
      <c r="I81" s="108"/>
      <c r="J81" s="108"/>
      <c r="K81" s="52"/>
      <c r="L81" s="50"/>
      <c r="M81" s="50"/>
      <c r="N81" s="50"/>
      <c r="O81" s="50"/>
      <c r="P81" s="50"/>
      <c r="Q81" s="50"/>
      <c r="R81" s="50"/>
      <c r="S81" s="50"/>
      <c r="T81" s="50"/>
      <c r="U81" s="124"/>
      <c r="V81" s="110"/>
      <c r="W81" s="50"/>
      <c r="X81" s="50"/>
      <c r="Y81" s="50"/>
      <c r="Z81" s="50"/>
      <c r="AA81" s="50"/>
      <c r="AB81" s="50"/>
      <c r="AC81" s="50"/>
      <c r="AD81" s="50"/>
      <c r="AE81" s="50"/>
      <c r="AF81" s="124"/>
      <c r="AG81" s="110"/>
      <c r="AH81" s="50"/>
      <c r="AI81" s="50"/>
      <c r="AJ81" s="50"/>
      <c r="AK81" s="50"/>
      <c r="AL81" s="50"/>
      <c r="AM81" s="50"/>
      <c r="AN81" s="50"/>
      <c r="AO81" s="50"/>
      <c r="AP81" s="50"/>
      <c r="AQ81" s="124"/>
      <c r="AR81" s="110"/>
      <c r="AS81" s="26"/>
      <c r="AT81" s="26"/>
      <c r="AU81" s="26"/>
      <c r="AV81" s="26"/>
      <c r="AW81" s="26"/>
    </row>
    <row r="82" spans="2:49" x14ac:dyDescent="0.25">
      <c r="B82" s="16"/>
      <c r="C82" s="5" t="s">
        <v>18</v>
      </c>
      <c r="D82" s="6"/>
      <c r="E82" s="6"/>
      <c r="F82" s="46" t="s">
        <v>1</v>
      </c>
      <c r="G82" s="35" t="s">
        <v>73</v>
      </c>
      <c r="H82" s="47">
        <v>1</v>
      </c>
      <c r="I82" s="107">
        <f t="shared" ref="I82" si="195">U82+AF82+AQ82</f>
        <v>0.71074380165289253</v>
      </c>
      <c r="J82" s="107">
        <f t="shared" ref="J82" si="196">V82+AG82+AR82</f>
        <v>0.73553719008264462</v>
      </c>
      <c r="K82" s="48">
        <v>121</v>
      </c>
      <c r="L82" s="49"/>
      <c r="M82" s="49"/>
      <c r="N82" s="49"/>
      <c r="O82" s="49"/>
      <c r="P82" s="49"/>
      <c r="Q82" s="49">
        <v>65</v>
      </c>
      <c r="R82" s="49">
        <v>17</v>
      </c>
      <c r="S82" s="49">
        <v>1</v>
      </c>
      <c r="T82" s="49">
        <v>1</v>
      </c>
      <c r="U82" s="123">
        <f t="shared" ref="U82" si="197">(Q82+R82)/K82</f>
        <v>0.6776859504132231</v>
      </c>
      <c r="V82" s="107">
        <f t="shared" ref="V82" si="198">(Q82+R82+S82+T82)/K82</f>
        <v>0.69421487603305787</v>
      </c>
      <c r="W82" s="49"/>
      <c r="X82" s="49"/>
      <c r="Y82" s="49"/>
      <c r="Z82" s="49"/>
      <c r="AA82" s="49"/>
      <c r="AB82" s="49">
        <v>0</v>
      </c>
      <c r="AC82" s="49">
        <v>0</v>
      </c>
      <c r="AD82" s="49">
        <v>0</v>
      </c>
      <c r="AE82" s="49">
        <v>0</v>
      </c>
      <c r="AF82" s="123">
        <f t="shared" ref="AF82" si="199">(AB82+AC82)/K82</f>
        <v>0</v>
      </c>
      <c r="AG82" s="107">
        <f t="shared" ref="AG82" si="200">(AB82+AC82+AD82+AE82)/K82</f>
        <v>0</v>
      </c>
      <c r="AH82" s="49"/>
      <c r="AI82" s="49"/>
      <c r="AJ82" s="49"/>
      <c r="AK82" s="49"/>
      <c r="AL82" s="49"/>
      <c r="AM82" s="49">
        <v>0</v>
      </c>
      <c r="AN82" s="49">
        <v>4</v>
      </c>
      <c r="AO82" s="49">
        <v>0</v>
      </c>
      <c r="AP82" s="49">
        <v>1</v>
      </c>
      <c r="AQ82" s="123">
        <f t="shared" ref="AQ82" si="201">(AM82+AN82)/K82</f>
        <v>3.3057851239669422E-2</v>
      </c>
      <c r="AR82" s="107">
        <f t="shared" ref="AR82" si="202">(AM82+AN82+AO82+AP82)/K82</f>
        <v>4.1322314049586778E-2</v>
      </c>
    </row>
    <row r="83" spans="2:49" x14ac:dyDescent="0.25">
      <c r="B83" s="16"/>
      <c r="C83" s="5"/>
      <c r="D83" s="6"/>
      <c r="E83" s="6"/>
      <c r="F83" s="46" t="s">
        <v>32</v>
      </c>
      <c r="G83" s="35" t="s">
        <v>73</v>
      </c>
      <c r="H83" s="47">
        <v>2</v>
      </c>
      <c r="I83" s="107">
        <f t="shared" ref="I83" si="203">U83+AF83+AQ83</f>
        <v>0.36285714285714288</v>
      </c>
      <c r="J83" s="107">
        <f t="shared" ref="J83" si="204">V83+AG83+AR83</f>
        <v>0.40857142857142859</v>
      </c>
      <c r="K83" s="48">
        <v>700</v>
      </c>
      <c r="L83" s="49"/>
      <c r="M83" s="49"/>
      <c r="N83" s="49"/>
      <c r="O83" s="49"/>
      <c r="P83" s="46">
        <v>22</v>
      </c>
      <c r="Q83" s="46">
        <v>150</v>
      </c>
      <c r="R83" s="46">
        <v>69</v>
      </c>
      <c r="S83" s="46">
        <v>17</v>
      </c>
      <c r="T83" s="49">
        <v>8</v>
      </c>
      <c r="U83" s="123">
        <f t="shared" ref="U83" si="205">(P83+Q83+R83)/K83</f>
        <v>0.34428571428571431</v>
      </c>
      <c r="V83" s="107">
        <f t="shared" ref="V83" si="206">(P83+Q83+R83+S83+T83)/K83</f>
        <v>0.38</v>
      </c>
      <c r="W83" s="49"/>
      <c r="X83" s="49"/>
      <c r="Y83" s="49"/>
      <c r="Z83" s="49"/>
      <c r="AA83" s="46">
        <v>0</v>
      </c>
      <c r="AB83" s="46">
        <v>3</v>
      </c>
      <c r="AC83" s="46">
        <v>5</v>
      </c>
      <c r="AD83" s="46">
        <v>1</v>
      </c>
      <c r="AE83" s="49">
        <v>2</v>
      </c>
      <c r="AF83" s="123">
        <f t="shared" ref="AF83" si="207">(AA83+AB83+AC83)/K83</f>
        <v>1.1428571428571429E-2</v>
      </c>
      <c r="AG83" s="107">
        <f t="shared" ref="AG83" si="208">(AA83+AB83+AC83+AD83+AE83)/K83</f>
        <v>1.5714285714285715E-2</v>
      </c>
      <c r="AH83" s="49"/>
      <c r="AI83" s="49"/>
      <c r="AJ83" s="49"/>
      <c r="AK83" s="49"/>
      <c r="AL83" s="46">
        <v>2</v>
      </c>
      <c r="AM83" s="46">
        <v>2</v>
      </c>
      <c r="AN83" s="46">
        <v>1</v>
      </c>
      <c r="AO83" s="46">
        <v>1</v>
      </c>
      <c r="AP83" s="49">
        <v>3</v>
      </c>
      <c r="AQ83" s="123">
        <f t="shared" ref="AQ83" si="209">(AL83+AM83+AN83)/K83</f>
        <v>7.1428571428571426E-3</v>
      </c>
      <c r="AR83" s="107">
        <f t="shared" ref="AR83" si="210">(AL83+AM83+AN83+AO83+AP83)/K83</f>
        <v>1.2857142857142857E-2</v>
      </c>
    </row>
    <row r="84" spans="2:49" x14ac:dyDescent="0.25">
      <c r="B84" s="16"/>
      <c r="C84" s="5"/>
      <c r="D84" s="6"/>
      <c r="E84" s="6"/>
      <c r="F84" s="46" t="s">
        <v>2</v>
      </c>
      <c r="G84" s="35" t="s">
        <v>73</v>
      </c>
      <c r="H84" s="47">
        <v>4</v>
      </c>
      <c r="I84" s="107">
        <f t="shared" ref="I84" si="211">U84+AF84+AQ84</f>
        <v>0.35087719298245612</v>
      </c>
      <c r="J84" s="107">
        <f>V84+AG84+AR84</f>
        <v>0.41228070175438591</v>
      </c>
      <c r="K84" s="48">
        <v>114</v>
      </c>
      <c r="L84" s="49"/>
      <c r="M84" s="49"/>
      <c r="N84" s="46">
        <v>0</v>
      </c>
      <c r="O84" s="46">
        <v>1</v>
      </c>
      <c r="P84" s="46">
        <v>1</v>
      </c>
      <c r="Q84" s="46">
        <v>13</v>
      </c>
      <c r="R84" s="46">
        <v>3</v>
      </c>
      <c r="S84" s="46">
        <v>0</v>
      </c>
      <c r="T84" s="49">
        <v>1</v>
      </c>
      <c r="U84" s="123">
        <f t="shared" ref="U84" si="212">(N84+O84+P84+Q84+R84) /K84</f>
        <v>0.15789473684210525</v>
      </c>
      <c r="V84" s="107">
        <f t="shared" ref="V84" si="213">(N84+O84+P84+Q84+R84+S84+T84)/K84</f>
        <v>0.16666666666666666</v>
      </c>
      <c r="W84" s="49"/>
      <c r="X84" s="49"/>
      <c r="Y84" s="46">
        <v>0</v>
      </c>
      <c r="Z84" s="46">
        <v>0</v>
      </c>
      <c r="AA84" s="46">
        <v>0</v>
      </c>
      <c r="AB84" s="46">
        <v>0</v>
      </c>
      <c r="AC84" s="46">
        <v>0</v>
      </c>
      <c r="AD84" s="46">
        <v>0</v>
      </c>
      <c r="AE84" s="49">
        <v>0</v>
      </c>
      <c r="AF84" s="123">
        <f t="shared" ref="AF84" si="214">(Y84+Z84+AA84+AB84+AC84) /K84</f>
        <v>0</v>
      </c>
      <c r="AG84" s="107">
        <f t="shared" ref="AG84" si="215">(Y84+Z84+AA84+AB84+AC84+AD84+AE84)/K84</f>
        <v>0</v>
      </c>
      <c r="AH84" s="49"/>
      <c r="AI84" s="49"/>
      <c r="AJ84" s="46">
        <v>1</v>
      </c>
      <c r="AK84" s="46">
        <v>0</v>
      </c>
      <c r="AL84" s="46">
        <v>15</v>
      </c>
      <c r="AM84" s="46">
        <v>4</v>
      </c>
      <c r="AN84" s="46">
        <v>2</v>
      </c>
      <c r="AO84" s="46">
        <v>4</v>
      </c>
      <c r="AP84" s="49">
        <v>2</v>
      </c>
      <c r="AQ84" s="123">
        <f t="shared" ref="AQ84" si="216">(AJ84+AK84+AL84+AM84+AN84) /K84</f>
        <v>0.19298245614035087</v>
      </c>
      <c r="AR84" s="107">
        <f t="shared" ref="AR84" si="217">(AJ84+AK84+AL84+AM84+AN84+AO84+AP84)/K84</f>
        <v>0.24561403508771928</v>
      </c>
    </row>
    <row r="85" spans="2:49" x14ac:dyDescent="0.25">
      <c r="B85" s="16"/>
      <c r="C85" s="5"/>
      <c r="D85" s="6"/>
      <c r="E85" s="6"/>
      <c r="F85" s="46" t="s">
        <v>4</v>
      </c>
      <c r="G85" s="35" t="s">
        <v>73</v>
      </c>
      <c r="H85" s="47">
        <v>3</v>
      </c>
      <c r="I85" s="106" t="s">
        <v>28</v>
      </c>
      <c r="J85" s="106" t="s">
        <v>28</v>
      </c>
      <c r="K85" s="53" t="s">
        <v>29</v>
      </c>
      <c r="L85" s="54"/>
      <c r="M85" s="54"/>
      <c r="N85" s="54"/>
      <c r="O85" s="54"/>
      <c r="P85" s="54"/>
      <c r="Q85" s="54"/>
      <c r="R85" s="54"/>
      <c r="S85" s="54"/>
      <c r="T85" s="54"/>
      <c r="U85" s="123"/>
      <c r="V85" s="107"/>
      <c r="W85" s="49"/>
      <c r="X85" s="49"/>
      <c r="Y85" s="49"/>
      <c r="Z85" s="49"/>
      <c r="AA85" s="49"/>
      <c r="AB85" s="49"/>
      <c r="AC85" s="49"/>
      <c r="AD85" s="49"/>
      <c r="AE85" s="49"/>
      <c r="AF85" s="123"/>
      <c r="AG85" s="107"/>
      <c r="AH85" s="49"/>
      <c r="AI85" s="49"/>
      <c r="AJ85" s="49"/>
      <c r="AK85" s="49"/>
      <c r="AL85" s="49"/>
      <c r="AM85" s="49"/>
      <c r="AN85" s="49"/>
      <c r="AO85" s="49"/>
      <c r="AP85" s="49"/>
      <c r="AQ85" s="123"/>
      <c r="AR85" s="107"/>
    </row>
    <row r="86" spans="2:49" x14ac:dyDescent="0.25">
      <c r="B86" s="16"/>
      <c r="C86" s="5"/>
      <c r="D86" s="6"/>
      <c r="E86" s="6"/>
      <c r="F86" s="46" t="s">
        <v>5</v>
      </c>
      <c r="G86" s="35" t="s">
        <v>73</v>
      </c>
      <c r="H86" s="47">
        <v>6</v>
      </c>
      <c r="I86" s="106" t="s">
        <v>28</v>
      </c>
      <c r="J86" s="106" t="s">
        <v>28</v>
      </c>
      <c r="K86" s="53" t="s">
        <v>29</v>
      </c>
      <c r="L86" s="54"/>
      <c r="M86" s="54"/>
      <c r="N86" s="54"/>
      <c r="O86" s="54"/>
      <c r="P86" s="54"/>
      <c r="Q86" s="54"/>
      <c r="R86" s="54"/>
      <c r="S86" s="54"/>
      <c r="T86" s="54"/>
      <c r="U86" s="123"/>
      <c r="V86" s="107"/>
      <c r="W86" s="49"/>
      <c r="X86" s="49"/>
      <c r="Y86" s="49"/>
      <c r="Z86" s="49"/>
      <c r="AA86" s="49"/>
      <c r="AB86" s="49"/>
      <c r="AC86" s="49"/>
      <c r="AD86" s="49"/>
      <c r="AE86" s="49"/>
      <c r="AF86" s="123"/>
      <c r="AG86" s="107"/>
      <c r="AH86" s="49"/>
      <c r="AI86" s="49"/>
      <c r="AJ86" s="49"/>
      <c r="AK86" s="49"/>
      <c r="AL86" s="49"/>
      <c r="AM86" s="49"/>
      <c r="AN86" s="49"/>
      <c r="AO86" s="49"/>
      <c r="AP86" s="49"/>
      <c r="AQ86" s="123"/>
      <c r="AR86" s="107"/>
    </row>
    <row r="87" spans="2:49" s="28" customFormat="1" ht="15.75" thickBot="1" x14ac:dyDescent="0.3">
      <c r="B87" s="27"/>
      <c r="C87" s="8"/>
      <c r="D87" s="8"/>
      <c r="E87" s="8"/>
      <c r="F87" s="50"/>
      <c r="G87" s="44"/>
      <c r="H87" s="51"/>
      <c r="I87" s="108"/>
      <c r="J87" s="108"/>
      <c r="K87" s="52"/>
      <c r="L87" s="50"/>
      <c r="M87" s="50"/>
      <c r="N87" s="50"/>
      <c r="O87" s="50"/>
      <c r="P87" s="50"/>
      <c r="Q87" s="50"/>
      <c r="R87" s="50"/>
      <c r="S87" s="50"/>
      <c r="T87" s="50"/>
      <c r="U87" s="124"/>
      <c r="V87" s="110"/>
      <c r="W87" s="50"/>
      <c r="X87" s="50"/>
      <c r="Y87" s="50"/>
      <c r="Z87" s="50"/>
      <c r="AA87" s="50"/>
      <c r="AB87" s="50"/>
      <c r="AC87" s="50"/>
      <c r="AD87" s="50"/>
      <c r="AE87" s="50"/>
      <c r="AF87" s="124"/>
      <c r="AG87" s="110"/>
      <c r="AH87" s="50"/>
      <c r="AI87" s="50"/>
      <c r="AJ87" s="50"/>
      <c r="AK87" s="50"/>
      <c r="AL87" s="50"/>
      <c r="AM87" s="50"/>
      <c r="AN87" s="50"/>
      <c r="AO87" s="50"/>
      <c r="AP87" s="50"/>
      <c r="AQ87" s="124"/>
      <c r="AR87" s="110"/>
      <c r="AS87" s="26"/>
      <c r="AT87" s="26"/>
      <c r="AU87" s="26"/>
      <c r="AV87" s="26"/>
      <c r="AW87" s="26"/>
    </row>
    <row r="88" spans="2:49" x14ac:dyDescent="0.25">
      <c r="B88" s="16"/>
      <c r="C88" s="5" t="s">
        <v>19</v>
      </c>
      <c r="D88" s="6"/>
      <c r="E88" s="6"/>
      <c r="F88" s="46" t="s">
        <v>1</v>
      </c>
      <c r="G88" s="35" t="s">
        <v>73</v>
      </c>
      <c r="H88" s="47">
        <v>1</v>
      </c>
      <c r="I88" s="107">
        <f t="shared" ref="I88" si="218">U88+AF88+AQ88</f>
        <v>0.61538461538461542</v>
      </c>
      <c r="J88" s="107">
        <f t="shared" ref="J88" si="219">V88+AG88+AR88</f>
        <v>0.73626373626373631</v>
      </c>
      <c r="K88" s="48">
        <v>91</v>
      </c>
      <c r="L88" s="49"/>
      <c r="M88" s="49"/>
      <c r="N88" s="49"/>
      <c r="O88" s="49"/>
      <c r="P88" s="49"/>
      <c r="Q88" s="49">
        <v>9</v>
      </c>
      <c r="R88" s="49">
        <v>40</v>
      </c>
      <c r="S88" s="49">
        <v>5</v>
      </c>
      <c r="T88" s="49">
        <v>2</v>
      </c>
      <c r="U88" s="123">
        <f t="shared" ref="U88" si="220">(Q88+R88)/K88</f>
        <v>0.53846153846153844</v>
      </c>
      <c r="V88" s="107">
        <f t="shared" ref="V88" si="221">(Q88+R88+S88+T88)/K88</f>
        <v>0.61538461538461542</v>
      </c>
      <c r="W88" s="49"/>
      <c r="X88" s="49"/>
      <c r="Y88" s="49"/>
      <c r="Z88" s="49"/>
      <c r="AA88" s="49"/>
      <c r="AB88" s="49">
        <v>0</v>
      </c>
      <c r="AC88" s="49">
        <v>0</v>
      </c>
      <c r="AD88" s="49">
        <v>0</v>
      </c>
      <c r="AE88" s="49">
        <v>0</v>
      </c>
      <c r="AF88" s="123">
        <f t="shared" ref="AF88" si="222">(AB88+AC88)/K88</f>
        <v>0</v>
      </c>
      <c r="AG88" s="107">
        <f t="shared" ref="AG88" si="223">(AB88+AC88+AD88+AE88)/K88</f>
        <v>0</v>
      </c>
      <c r="AH88" s="49"/>
      <c r="AI88" s="49"/>
      <c r="AJ88" s="49"/>
      <c r="AK88" s="49"/>
      <c r="AL88" s="49"/>
      <c r="AM88" s="49">
        <v>0</v>
      </c>
      <c r="AN88" s="49">
        <v>7</v>
      </c>
      <c r="AO88" s="49">
        <v>2</v>
      </c>
      <c r="AP88" s="49">
        <v>2</v>
      </c>
      <c r="AQ88" s="123">
        <f t="shared" ref="AQ88" si="224">(AM88+AN88)/K88</f>
        <v>7.6923076923076927E-2</v>
      </c>
      <c r="AR88" s="107">
        <f t="shared" ref="AR88" si="225">(AM88+AN88+AO88+AP88)/K88</f>
        <v>0.12087912087912088</v>
      </c>
    </row>
    <row r="89" spans="2:49" x14ac:dyDescent="0.25">
      <c r="B89" s="16"/>
      <c r="C89" s="5"/>
      <c r="D89" s="6"/>
      <c r="E89" s="6"/>
      <c r="F89" s="46" t="s">
        <v>32</v>
      </c>
      <c r="G89" s="35" t="s">
        <v>73</v>
      </c>
      <c r="H89" s="47">
        <v>2</v>
      </c>
      <c r="I89" s="107">
        <f t="shared" ref="I89" si="226">U89+AF89+AQ89</f>
        <v>0.61171366594360088</v>
      </c>
      <c r="J89" s="107">
        <f t="shared" ref="J89" si="227">V89+AG89+AR89</f>
        <v>0.72017353579175714</v>
      </c>
      <c r="K89" s="48">
        <v>461</v>
      </c>
      <c r="L89" s="49"/>
      <c r="M89" s="49"/>
      <c r="N89" s="49"/>
      <c r="O89" s="49"/>
      <c r="P89" s="46">
        <v>4</v>
      </c>
      <c r="Q89" s="46">
        <v>147</v>
      </c>
      <c r="R89" s="46">
        <v>120</v>
      </c>
      <c r="S89" s="46">
        <v>30</v>
      </c>
      <c r="T89" s="49">
        <v>6</v>
      </c>
      <c r="U89" s="123">
        <f t="shared" ref="U89" si="228">(P89+Q89+R89)/K89</f>
        <v>0.5878524945770065</v>
      </c>
      <c r="V89" s="107">
        <f t="shared" ref="V89" si="229">(P89+Q89+R89+S89+T89)/K89</f>
        <v>0.66594360086767901</v>
      </c>
      <c r="W89" s="49"/>
      <c r="X89" s="49"/>
      <c r="Y89" s="49"/>
      <c r="Z89" s="49"/>
      <c r="AA89" s="46">
        <v>0</v>
      </c>
      <c r="AB89" s="46">
        <v>0</v>
      </c>
      <c r="AC89" s="46">
        <v>3</v>
      </c>
      <c r="AD89" s="46">
        <v>2</v>
      </c>
      <c r="AE89" s="49">
        <v>0</v>
      </c>
      <c r="AF89" s="123">
        <f t="shared" ref="AF89" si="230">(AA89+AB89+AC89)/K89</f>
        <v>6.5075921908893707E-3</v>
      </c>
      <c r="AG89" s="107">
        <f t="shared" ref="AG89" si="231">(AA89+AB89+AC89+AD89+AE89)/K89</f>
        <v>1.0845986984815618E-2</v>
      </c>
      <c r="AH89" s="49"/>
      <c r="AI89" s="49"/>
      <c r="AJ89" s="49"/>
      <c r="AK89" s="49"/>
      <c r="AL89" s="46">
        <v>0</v>
      </c>
      <c r="AM89" s="46">
        <v>5</v>
      </c>
      <c r="AN89" s="46">
        <v>3</v>
      </c>
      <c r="AO89" s="46">
        <v>8</v>
      </c>
      <c r="AP89" s="49">
        <v>4</v>
      </c>
      <c r="AQ89" s="123">
        <f t="shared" ref="AQ89" si="232">(AL89+AM89+AN89)/K89</f>
        <v>1.735357917570499E-2</v>
      </c>
      <c r="AR89" s="107">
        <f t="shared" ref="AR89" si="233">(AL89+AM89+AN89+AO89+AP89)/K89</f>
        <v>4.3383947939262472E-2</v>
      </c>
    </row>
    <row r="90" spans="2:49" x14ac:dyDescent="0.25">
      <c r="B90" s="16"/>
      <c r="C90" s="5"/>
      <c r="D90" s="6"/>
      <c r="E90" s="6"/>
      <c r="F90" s="46" t="s">
        <v>2</v>
      </c>
      <c r="G90" s="35" t="s">
        <v>73</v>
      </c>
      <c r="H90" s="47">
        <v>4</v>
      </c>
      <c r="I90" s="107">
        <f t="shared" ref="I90" si="234">U90+AF90+AQ90</f>
        <v>0.64640444974175604</v>
      </c>
      <c r="J90" s="107">
        <f>V90+AG90+AR90</f>
        <v>0.77512912197059991</v>
      </c>
      <c r="K90" s="53">
        <v>2517</v>
      </c>
      <c r="L90" s="49"/>
      <c r="M90" s="49"/>
      <c r="N90" s="46">
        <v>111</v>
      </c>
      <c r="O90" s="46">
        <v>160</v>
      </c>
      <c r="P90" s="46">
        <v>215</v>
      </c>
      <c r="Q90" s="46">
        <v>524</v>
      </c>
      <c r="R90" s="46">
        <v>447</v>
      </c>
      <c r="S90" s="46">
        <v>172</v>
      </c>
      <c r="T90" s="49">
        <v>58</v>
      </c>
      <c r="U90" s="123">
        <f t="shared" ref="U90" si="235">(N90+O90+P90+Q90+R90) /K90</f>
        <v>0.57886372665872066</v>
      </c>
      <c r="V90" s="107">
        <f t="shared" ref="V90" si="236">(N90+O90+P90+Q90+R90+S90+T90)/K90</f>
        <v>0.67024235200635673</v>
      </c>
      <c r="W90" s="49"/>
      <c r="X90" s="49"/>
      <c r="Y90" s="46">
        <v>1</v>
      </c>
      <c r="Z90" s="46">
        <v>1</v>
      </c>
      <c r="AA90" s="46">
        <v>4</v>
      </c>
      <c r="AB90" s="46">
        <v>20</v>
      </c>
      <c r="AC90" s="46">
        <v>29</v>
      </c>
      <c r="AD90" s="46">
        <v>36</v>
      </c>
      <c r="AE90" s="49">
        <v>19</v>
      </c>
      <c r="AF90" s="123">
        <f t="shared" ref="AF90" si="237">(Y90+Z90+AA90+AB90+AC90) /K90</f>
        <v>2.1851410409217321E-2</v>
      </c>
      <c r="AG90" s="107">
        <f t="shared" ref="AG90" si="238">(Y90+Z90+AA90+AB90+AC90+AD90+AE90)/K90</f>
        <v>4.3702820818434643E-2</v>
      </c>
      <c r="AH90" s="49"/>
      <c r="AI90" s="49"/>
      <c r="AJ90" s="46">
        <v>5</v>
      </c>
      <c r="AK90" s="46">
        <v>2</v>
      </c>
      <c r="AL90" s="46">
        <v>27</v>
      </c>
      <c r="AM90" s="46">
        <v>29</v>
      </c>
      <c r="AN90" s="46">
        <v>52</v>
      </c>
      <c r="AO90" s="46">
        <v>24</v>
      </c>
      <c r="AP90" s="49">
        <v>15</v>
      </c>
      <c r="AQ90" s="123">
        <f t="shared" ref="AQ90" si="239">(AJ90+AK90+AL90+AM90+AN90) /K90</f>
        <v>4.5689312673818039E-2</v>
      </c>
      <c r="AR90" s="107">
        <f t="shared" ref="AR90" si="240">(AJ90+AK90+AL90+AM90+AN90+AO90+AP90)/K90</f>
        <v>6.1183949145808506E-2</v>
      </c>
    </row>
    <row r="91" spans="2:49" x14ac:dyDescent="0.25">
      <c r="B91" s="16"/>
      <c r="C91" s="5"/>
      <c r="D91" s="6"/>
      <c r="E91" s="6"/>
      <c r="F91" s="46" t="s">
        <v>4</v>
      </c>
      <c r="G91" s="35" t="s">
        <v>73</v>
      </c>
      <c r="H91" s="47">
        <v>3</v>
      </c>
      <c r="I91" s="106" t="s">
        <v>28</v>
      </c>
      <c r="J91" s="106" t="s">
        <v>28</v>
      </c>
      <c r="K91" s="53" t="s">
        <v>29</v>
      </c>
      <c r="L91" s="54"/>
      <c r="M91" s="54"/>
      <c r="N91" s="54"/>
      <c r="O91" s="54"/>
      <c r="P91" s="54"/>
      <c r="Q91" s="54"/>
      <c r="R91" s="54"/>
      <c r="S91" s="54"/>
      <c r="T91" s="54"/>
      <c r="U91" s="123"/>
      <c r="V91" s="107"/>
      <c r="W91" s="49"/>
      <c r="X91" s="49"/>
      <c r="Y91" s="49"/>
      <c r="Z91" s="49"/>
      <c r="AA91" s="49"/>
      <c r="AB91" s="49"/>
      <c r="AC91" s="49"/>
      <c r="AD91" s="49"/>
      <c r="AE91" s="49"/>
      <c r="AF91" s="123"/>
      <c r="AG91" s="107"/>
      <c r="AH91" s="49"/>
      <c r="AI91" s="49"/>
      <c r="AJ91" s="49"/>
      <c r="AK91" s="49"/>
      <c r="AL91" s="49"/>
      <c r="AM91" s="49"/>
      <c r="AN91" s="49"/>
      <c r="AO91" s="49"/>
      <c r="AP91" s="49"/>
      <c r="AQ91" s="123"/>
      <c r="AR91" s="107"/>
    </row>
    <row r="92" spans="2:49" x14ac:dyDescent="0.25">
      <c r="B92" s="16"/>
      <c r="C92" s="5"/>
      <c r="D92" s="6"/>
      <c r="E92" s="6"/>
      <c r="F92" s="46" t="s">
        <v>5</v>
      </c>
      <c r="G92" s="35" t="s">
        <v>73</v>
      </c>
      <c r="H92" s="47">
        <v>6</v>
      </c>
      <c r="I92" s="106" t="s">
        <v>28</v>
      </c>
      <c r="J92" s="106" t="s">
        <v>28</v>
      </c>
      <c r="K92" s="53" t="s">
        <v>29</v>
      </c>
      <c r="L92" s="54"/>
      <c r="M92" s="54"/>
      <c r="N92" s="54"/>
      <c r="O92" s="54"/>
      <c r="P92" s="54"/>
      <c r="Q92" s="54"/>
      <c r="R92" s="54"/>
      <c r="S92" s="54"/>
      <c r="T92" s="54"/>
      <c r="U92" s="123"/>
      <c r="V92" s="107"/>
      <c r="W92" s="49"/>
      <c r="X92" s="49"/>
      <c r="Y92" s="49"/>
      <c r="Z92" s="49"/>
      <c r="AA92" s="49"/>
      <c r="AB92" s="49"/>
      <c r="AC92" s="49"/>
      <c r="AD92" s="49"/>
      <c r="AE92" s="49"/>
      <c r="AF92" s="123"/>
      <c r="AG92" s="107"/>
      <c r="AH92" s="49"/>
      <c r="AI92" s="49"/>
      <c r="AJ92" s="49"/>
      <c r="AK92" s="49"/>
      <c r="AL92" s="49"/>
      <c r="AM92" s="49"/>
      <c r="AN92" s="49"/>
      <c r="AO92" s="49"/>
      <c r="AP92" s="49"/>
      <c r="AQ92" s="123"/>
      <c r="AR92" s="107"/>
    </row>
    <row r="93" spans="2:49" s="28" customFormat="1" ht="15.75" thickBot="1" x14ac:dyDescent="0.3">
      <c r="B93" s="27"/>
      <c r="C93" s="8"/>
      <c r="D93" s="8"/>
      <c r="E93" s="8"/>
      <c r="F93" s="50"/>
      <c r="G93" s="44"/>
      <c r="H93" s="51"/>
      <c r="I93" s="108"/>
      <c r="J93" s="108"/>
      <c r="K93" s="55"/>
      <c r="L93" s="50"/>
      <c r="M93" s="50"/>
      <c r="N93" s="50"/>
      <c r="O93" s="50"/>
      <c r="P93" s="50"/>
      <c r="Q93" s="50"/>
      <c r="R93" s="50"/>
      <c r="S93" s="50"/>
      <c r="T93" s="50"/>
      <c r="U93" s="124"/>
      <c r="V93" s="110"/>
      <c r="W93" s="50"/>
      <c r="X93" s="50"/>
      <c r="Y93" s="50"/>
      <c r="Z93" s="50"/>
      <c r="AA93" s="50"/>
      <c r="AB93" s="50"/>
      <c r="AC93" s="50"/>
      <c r="AD93" s="50"/>
      <c r="AE93" s="50"/>
      <c r="AF93" s="124"/>
      <c r="AG93" s="110"/>
      <c r="AH93" s="50"/>
      <c r="AI93" s="50"/>
      <c r="AJ93" s="50"/>
      <c r="AK93" s="50"/>
      <c r="AL93" s="50"/>
      <c r="AM93" s="50"/>
      <c r="AN93" s="50"/>
      <c r="AO93" s="50"/>
      <c r="AP93" s="50"/>
      <c r="AQ93" s="124"/>
      <c r="AR93" s="110"/>
      <c r="AS93" s="26"/>
      <c r="AT93" s="26"/>
      <c r="AU93" s="26"/>
      <c r="AV93" s="26"/>
      <c r="AW93" s="26"/>
    </row>
    <row r="94" spans="2:49" x14ac:dyDescent="0.25">
      <c r="B94" s="16"/>
      <c r="C94" s="5" t="s">
        <v>20</v>
      </c>
      <c r="D94" s="6"/>
      <c r="E94" s="6"/>
      <c r="F94" s="46" t="s">
        <v>1</v>
      </c>
      <c r="G94" s="35" t="s">
        <v>73</v>
      </c>
      <c r="H94" s="47">
        <v>1</v>
      </c>
      <c r="I94" s="107">
        <f t="shared" ref="I94" si="241">U94+AF94+AQ94</f>
        <v>0.78286852589641431</v>
      </c>
      <c r="J94" s="107">
        <f t="shared" ref="J94" si="242">V94+AG94+AR94</f>
        <v>0.81474103585657365</v>
      </c>
      <c r="K94" s="53">
        <v>502</v>
      </c>
      <c r="L94" s="49"/>
      <c r="M94" s="49"/>
      <c r="N94" s="49"/>
      <c r="O94" s="49"/>
      <c r="P94" s="49"/>
      <c r="Q94" s="49">
        <v>317</v>
      </c>
      <c r="R94" s="49">
        <v>75</v>
      </c>
      <c r="S94" s="49">
        <v>8</v>
      </c>
      <c r="T94" s="49">
        <v>4</v>
      </c>
      <c r="U94" s="123">
        <f t="shared" ref="U94" si="243">(Q94+R94)/K94</f>
        <v>0.78087649402390436</v>
      </c>
      <c r="V94" s="107">
        <f t="shared" ref="V94" si="244">(Q94+R94+S94+T94)/K94</f>
        <v>0.80478087649402386</v>
      </c>
      <c r="W94" s="49"/>
      <c r="X94" s="49"/>
      <c r="Y94" s="49"/>
      <c r="Z94" s="49"/>
      <c r="AA94" s="49"/>
      <c r="AB94" s="49">
        <v>0</v>
      </c>
      <c r="AC94" s="49">
        <v>0</v>
      </c>
      <c r="AD94" s="49">
        <v>0</v>
      </c>
      <c r="AE94" s="49">
        <v>0</v>
      </c>
      <c r="AF94" s="123">
        <f t="shared" ref="AF94" si="245">(AB94+AC94)/K94</f>
        <v>0</v>
      </c>
      <c r="AG94" s="107">
        <f t="shared" ref="AG94" si="246">(AB94+AC94+AD94+AE94)/K94</f>
        <v>0</v>
      </c>
      <c r="AH94" s="49"/>
      <c r="AI94" s="49"/>
      <c r="AJ94" s="49"/>
      <c r="AK94" s="49"/>
      <c r="AL94" s="49"/>
      <c r="AM94" s="49">
        <v>0</v>
      </c>
      <c r="AN94" s="49">
        <v>1</v>
      </c>
      <c r="AO94" s="49">
        <v>2</v>
      </c>
      <c r="AP94" s="49">
        <v>2</v>
      </c>
      <c r="AQ94" s="123">
        <f t="shared" ref="AQ94" si="247">(AM94+AN94)/K94</f>
        <v>1.9920318725099601E-3</v>
      </c>
      <c r="AR94" s="107">
        <f t="shared" ref="AR94" si="248">(AM94+AN94+AO94+AP94)/K94</f>
        <v>9.9601593625498006E-3</v>
      </c>
    </row>
    <row r="95" spans="2:49" x14ac:dyDescent="0.25">
      <c r="B95" s="16"/>
      <c r="C95" s="5"/>
      <c r="D95" s="6"/>
      <c r="E95" s="6"/>
      <c r="F95" s="46" t="s">
        <v>32</v>
      </c>
      <c r="G95" s="35" t="s">
        <v>73</v>
      </c>
      <c r="H95" s="47">
        <v>2</v>
      </c>
      <c r="I95" s="107">
        <f t="shared" ref="I95" si="249">U95+AF95+AQ95</f>
        <v>0.75900900900900903</v>
      </c>
      <c r="J95" s="107">
        <f t="shared" ref="J95" si="250">V95+AG95+AR95</f>
        <v>0.81756756756756754</v>
      </c>
      <c r="K95" s="48">
        <v>444</v>
      </c>
      <c r="L95" s="49"/>
      <c r="M95" s="49"/>
      <c r="N95" s="49"/>
      <c r="O95" s="49"/>
      <c r="P95" s="46">
        <v>7</v>
      </c>
      <c r="Q95" s="46">
        <v>263</v>
      </c>
      <c r="R95" s="46">
        <v>54</v>
      </c>
      <c r="S95" s="46">
        <v>12</v>
      </c>
      <c r="T95" s="49">
        <v>2</v>
      </c>
      <c r="U95" s="123">
        <f t="shared" ref="U95" si="251">(P95+Q95+R95)/K95</f>
        <v>0.72972972972972971</v>
      </c>
      <c r="V95" s="107">
        <f t="shared" ref="V95" si="252">(P95+Q95+R95+S95+T95)/K95</f>
        <v>0.76126126126126126</v>
      </c>
      <c r="W95" s="49"/>
      <c r="X95" s="49"/>
      <c r="Y95" s="49"/>
      <c r="Z95" s="49"/>
      <c r="AA95" s="46">
        <v>0</v>
      </c>
      <c r="AB95" s="46">
        <v>7</v>
      </c>
      <c r="AC95" s="46">
        <v>3</v>
      </c>
      <c r="AD95" s="46">
        <v>2</v>
      </c>
      <c r="AE95" s="49">
        <v>2</v>
      </c>
      <c r="AF95" s="123">
        <f t="shared" ref="AF95" si="253">(AA95+AB95+AC95)/K95</f>
        <v>2.2522522522522521E-2</v>
      </c>
      <c r="AG95" s="107">
        <f t="shared" ref="AG95" si="254">(AA95+AB95+AC95+AD95+AE95)/K95</f>
        <v>3.1531531531531529E-2</v>
      </c>
      <c r="AH95" s="49"/>
      <c r="AI95" s="49"/>
      <c r="AJ95" s="49"/>
      <c r="AK95" s="49"/>
      <c r="AL95" s="46">
        <v>0</v>
      </c>
      <c r="AM95" s="46">
        <v>1</v>
      </c>
      <c r="AN95" s="46">
        <v>2</v>
      </c>
      <c r="AO95" s="46">
        <v>6</v>
      </c>
      <c r="AP95" s="49">
        <v>2</v>
      </c>
      <c r="AQ95" s="123">
        <f t="shared" ref="AQ95" si="255">(AL95+AM95+AN95)/K95</f>
        <v>6.7567567567567571E-3</v>
      </c>
      <c r="AR95" s="107">
        <f t="shared" ref="AR95" si="256">(AL95+AM95+AN95+AO95+AP95)/K95</f>
        <v>2.4774774774774775E-2</v>
      </c>
    </row>
    <row r="96" spans="2:49" x14ac:dyDescent="0.25">
      <c r="B96" s="16"/>
      <c r="C96" s="5"/>
      <c r="D96" s="6"/>
      <c r="E96" s="6"/>
      <c r="F96" s="46" t="s">
        <v>2</v>
      </c>
      <c r="G96" s="35" t="s">
        <v>73</v>
      </c>
      <c r="H96" s="47">
        <v>4</v>
      </c>
      <c r="I96" s="106" t="s">
        <v>28</v>
      </c>
      <c r="J96" s="106" t="s">
        <v>28</v>
      </c>
      <c r="K96" s="53" t="s">
        <v>29</v>
      </c>
      <c r="L96" s="54"/>
      <c r="M96" s="54"/>
      <c r="N96" s="54"/>
      <c r="O96" s="54"/>
      <c r="P96" s="54"/>
      <c r="Q96" s="54"/>
      <c r="R96" s="54"/>
      <c r="S96" s="54"/>
      <c r="T96" s="54"/>
      <c r="U96" s="123"/>
      <c r="V96" s="107"/>
      <c r="W96" s="49"/>
      <c r="X96" s="49"/>
      <c r="Y96" s="49"/>
      <c r="Z96" s="49"/>
      <c r="AA96" s="49"/>
      <c r="AB96" s="49"/>
      <c r="AC96" s="49"/>
      <c r="AD96" s="49"/>
      <c r="AE96" s="49"/>
      <c r="AF96" s="123"/>
      <c r="AG96" s="107"/>
      <c r="AH96" s="49"/>
      <c r="AI96" s="49"/>
      <c r="AJ96" s="49"/>
      <c r="AK96" s="49"/>
      <c r="AL96" s="49"/>
      <c r="AM96" s="49"/>
      <c r="AN96" s="49"/>
      <c r="AO96" s="49"/>
      <c r="AP96" s="49"/>
      <c r="AQ96" s="123"/>
      <c r="AR96" s="107"/>
    </row>
    <row r="97" spans="2:49" x14ac:dyDescent="0.25">
      <c r="B97" s="16"/>
      <c r="C97" s="5"/>
      <c r="D97" s="6"/>
      <c r="E97" s="6"/>
      <c r="F97" s="46" t="s">
        <v>4</v>
      </c>
      <c r="G97" s="35" t="s">
        <v>73</v>
      </c>
      <c r="H97" s="47">
        <v>3</v>
      </c>
      <c r="I97" s="106" t="s">
        <v>28</v>
      </c>
      <c r="J97" s="106" t="s">
        <v>28</v>
      </c>
      <c r="K97" s="53" t="s">
        <v>29</v>
      </c>
      <c r="L97" s="54"/>
      <c r="M97" s="54"/>
      <c r="N97" s="54"/>
      <c r="O97" s="54"/>
      <c r="P97" s="54"/>
      <c r="Q97" s="54"/>
      <c r="R97" s="54"/>
      <c r="S97" s="54"/>
      <c r="T97" s="54"/>
      <c r="U97" s="123"/>
      <c r="V97" s="107"/>
      <c r="W97" s="49"/>
      <c r="X97" s="49"/>
      <c r="Y97" s="49"/>
      <c r="Z97" s="49"/>
      <c r="AA97" s="49"/>
      <c r="AB97" s="49"/>
      <c r="AC97" s="49"/>
      <c r="AD97" s="49"/>
      <c r="AE97" s="49"/>
      <c r="AF97" s="123"/>
      <c r="AG97" s="107"/>
      <c r="AH97" s="49"/>
      <c r="AI97" s="49"/>
      <c r="AJ97" s="49"/>
      <c r="AK97" s="49"/>
      <c r="AL97" s="49"/>
      <c r="AM97" s="49"/>
      <c r="AN97" s="49"/>
      <c r="AO97" s="49"/>
      <c r="AP97" s="49"/>
      <c r="AQ97" s="123"/>
      <c r="AR97" s="107"/>
    </row>
    <row r="98" spans="2:49" x14ac:dyDescent="0.25">
      <c r="B98" s="16"/>
      <c r="C98" s="5"/>
      <c r="D98" s="6"/>
      <c r="E98" s="6"/>
      <c r="F98" s="46" t="s">
        <v>5</v>
      </c>
      <c r="G98" s="35" t="s">
        <v>73</v>
      </c>
      <c r="H98" s="47">
        <v>6</v>
      </c>
      <c r="I98" s="106" t="s">
        <v>28</v>
      </c>
      <c r="J98" s="106" t="s">
        <v>28</v>
      </c>
      <c r="K98" s="53" t="s">
        <v>29</v>
      </c>
      <c r="L98" s="54"/>
      <c r="M98" s="54"/>
      <c r="N98" s="54"/>
      <c r="O98" s="54"/>
      <c r="P98" s="54"/>
      <c r="Q98" s="54"/>
      <c r="R98" s="54"/>
      <c r="S98" s="54"/>
      <c r="T98" s="54"/>
      <c r="U98" s="123"/>
      <c r="V98" s="107"/>
      <c r="W98" s="49"/>
      <c r="X98" s="49"/>
      <c r="Y98" s="49"/>
      <c r="Z98" s="49"/>
      <c r="AA98" s="49"/>
      <c r="AB98" s="49"/>
      <c r="AC98" s="49"/>
      <c r="AD98" s="49"/>
      <c r="AE98" s="49"/>
      <c r="AF98" s="123"/>
      <c r="AG98" s="107"/>
      <c r="AH98" s="49"/>
      <c r="AI98" s="49"/>
      <c r="AJ98" s="49"/>
      <c r="AK98" s="49"/>
      <c r="AL98" s="49"/>
      <c r="AM98" s="49"/>
      <c r="AN98" s="49"/>
      <c r="AO98" s="49"/>
      <c r="AP98" s="49"/>
      <c r="AQ98" s="123"/>
      <c r="AR98" s="107"/>
    </row>
    <row r="99" spans="2:49" s="10" customFormat="1" ht="15.75" thickBot="1" x14ac:dyDescent="0.3">
      <c r="B99" s="15"/>
      <c r="C99" s="8"/>
      <c r="D99" s="9"/>
      <c r="E99" s="9"/>
      <c r="F99" s="50"/>
      <c r="G99" s="44"/>
      <c r="H99" s="51"/>
      <c r="I99" s="108"/>
      <c r="J99" s="108"/>
      <c r="K99" s="52"/>
      <c r="L99" s="50"/>
      <c r="M99" s="50"/>
      <c r="N99" s="50"/>
      <c r="O99" s="50"/>
      <c r="P99" s="50"/>
      <c r="Q99" s="50"/>
      <c r="R99" s="50"/>
      <c r="S99" s="50"/>
      <c r="T99" s="50"/>
      <c r="U99" s="124"/>
      <c r="V99" s="110"/>
      <c r="W99" s="50"/>
      <c r="X99" s="50"/>
      <c r="Y99" s="50"/>
      <c r="Z99" s="50"/>
      <c r="AA99" s="50"/>
      <c r="AB99" s="50"/>
      <c r="AC99" s="50"/>
      <c r="AD99" s="50"/>
      <c r="AE99" s="50"/>
      <c r="AF99" s="124"/>
      <c r="AG99" s="110"/>
      <c r="AH99" s="50"/>
      <c r="AI99" s="50"/>
      <c r="AJ99" s="50"/>
      <c r="AK99" s="50"/>
      <c r="AL99" s="50"/>
      <c r="AM99" s="50"/>
      <c r="AN99" s="50"/>
      <c r="AO99" s="50"/>
      <c r="AP99" s="50"/>
      <c r="AQ99" s="124"/>
      <c r="AR99" s="110"/>
      <c r="AS99" s="17"/>
      <c r="AT99" s="17"/>
      <c r="AU99" s="17"/>
      <c r="AV99" s="17"/>
      <c r="AW99" s="17"/>
    </row>
    <row r="100" spans="2:49" x14ac:dyDescent="0.25">
      <c r="B100" s="16"/>
      <c r="C100" s="5" t="s">
        <v>21</v>
      </c>
      <c r="D100" s="6"/>
      <c r="E100" s="6"/>
      <c r="F100" s="46" t="s">
        <v>1</v>
      </c>
      <c r="G100" s="35" t="s">
        <v>73</v>
      </c>
      <c r="H100" s="47">
        <v>1</v>
      </c>
      <c r="I100" s="107">
        <f t="shared" ref="I100" si="257">U100+AF100+AQ100</f>
        <v>0.83682469680264615</v>
      </c>
      <c r="J100" s="107">
        <f t="shared" ref="J100" si="258">V100+AG100+AR100</f>
        <v>0.86218302094818078</v>
      </c>
      <c r="K100" s="53">
        <v>907</v>
      </c>
      <c r="L100" s="49"/>
      <c r="M100" s="49"/>
      <c r="N100" s="49"/>
      <c r="O100" s="49"/>
      <c r="P100" s="49"/>
      <c r="Q100" s="49">
        <v>637</v>
      </c>
      <c r="R100" s="49">
        <v>119</v>
      </c>
      <c r="S100" s="49">
        <v>11</v>
      </c>
      <c r="T100" s="49">
        <v>3</v>
      </c>
      <c r="U100" s="123">
        <f t="shared" ref="U100" si="259">(Q100+R100)/K100</f>
        <v>0.83351708930540247</v>
      </c>
      <c r="V100" s="107">
        <f t="shared" ref="V100" si="260">(Q100+R100+S100+T100)/K100</f>
        <v>0.84895259095920617</v>
      </c>
      <c r="W100" s="49"/>
      <c r="X100" s="49"/>
      <c r="Y100" s="49"/>
      <c r="Z100" s="49"/>
      <c r="AA100" s="49"/>
      <c r="AB100" s="49">
        <v>0</v>
      </c>
      <c r="AC100" s="49">
        <v>0</v>
      </c>
      <c r="AD100" s="49">
        <v>1</v>
      </c>
      <c r="AE100" s="49">
        <v>1</v>
      </c>
      <c r="AF100" s="123">
        <f t="shared" ref="AF100" si="261">(AB100+AC100)/K100</f>
        <v>0</v>
      </c>
      <c r="AG100" s="107">
        <f t="shared" ref="AG100" si="262">(AB100+AC100+AD100+AE100)/K100</f>
        <v>2.205071664829107E-3</v>
      </c>
      <c r="AH100" s="49"/>
      <c r="AI100" s="49"/>
      <c r="AJ100" s="49"/>
      <c r="AK100" s="49"/>
      <c r="AL100" s="49"/>
      <c r="AM100" s="49">
        <v>3</v>
      </c>
      <c r="AN100" s="49">
        <v>0</v>
      </c>
      <c r="AO100" s="49">
        <v>2</v>
      </c>
      <c r="AP100" s="49">
        <v>5</v>
      </c>
      <c r="AQ100" s="123">
        <f t="shared" ref="AQ100" si="263">(AM100+AN100)/K100</f>
        <v>3.3076074972436605E-3</v>
      </c>
      <c r="AR100" s="107">
        <f t="shared" ref="AR100" si="264">(AM100+AN100+AO100+AP100)/K100</f>
        <v>1.1025358324145534E-2</v>
      </c>
    </row>
    <row r="101" spans="2:49" x14ac:dyDescent="0.25">
      <c r="B101" s="16"/>
      <c r="C101" s="5"/>
      <c r="D101" s="6"/>
      <c r="E101" s="6"/>
      <c r="F101" s="46" t="s">
        <v>32</v>
      </c>
      <c r="G101" s="35" t="s">
        <v>73</v>
      </c>
      <c r="H101" s="47">
        <v>2</v>
      </c>
      <c r="I101" s="107">
        <f t="shared" ref="I101" si="265">U101+AF101+AQ101</f>
        <v>0.60924369747899154</v>
      </c>
      <c r="J101" s="107">
        <f t="shared" ref="J101" si="266">V101+AG101+AR101</f>
        <v>0.68434873949579833</v>
      </c>
      <c r="K101" s="53">
        <v>3808</v>
      </c>
      <c r="L101" s="49"/>
      <c r="M101" s="49"/>
      <c r="N101" s="49"/>
      <c r="O101" s="49"/>
      <c r="P101" s="46">
        <v>56</v>
      </c>
      <c r="Q101" s="57">
        <v>1530</v>
      </c>
      <c r="R101" s="46">
        <v>676</v>
      </c>
      <c r="S101" s="46">
        <v>172</v>
      </c>
      <c r="T101" s="49">
        <v>69</v>
      </c>
      <c r="U101" s="123">
        <f t="shared" ref="U101" si="267">(P101+Q101+R101)/K101</f>
        <v>0.59401260504201681</v>
      </c>
      <c r="V101" s="107">
        <f t="shared" ref="V101" si="268">(P101+Q101+R101+S101+T101)/K101</f>
        <v>0.65730042016806722</v>
      </c>
      <c r="W101" s="49"/>
      <c r="X101" s="49"/>
      <c r="Y101" s="49"/>
      <c r="Z101" s="49"/>
      <c r="AA101" s="46">
        <v>1</v>
      </c>
      <c r="AB101" s="46">
        <v>4</v>
      </c>
      <c r="AC101" s="46">
        <v>9</v>
      </c>
      <c r="AD101" s="46">
        <v>6</v>
      </c>
      <c r="AE101" s="49">
        <v>7</v>
      </c>
      <c r="AF101" s="123">
        <f t="shared" ref="AF101" si="269">(AA101+AB101+AC101)/K101</f>
        <v>3.6764705882352941E-3</v>
      </c>
      <c r="AG101" s="107">
        <f t="shared" ref="AG101" si="270">(AA101+AB101+AC101+AD101+AE101)/K101</f>
        <v>7.0903361344537815E-3</v>
      </c>
      <c r="AH101" s="49"/>
      <c r="AI101" s="49"/>
      <c r="AJ101" s="49"/>
      <c r="AK101" s="49"/>
      <c r="AL101" s="46">
        <v>4</v>
      </c>
      <c r="AM101" s="46">
        <v>19</v>
      </c>
      <c r="AN101" s="46">
        <v>21</v>
      </c>
      <c r="AO101" s="46">
        <v>16</v>
      </c>
      <c r="AP101" s="49">
        <v>16</v>
      </c>
      <c r="AQ101" s="123">
        <f t="shared" ref="AQ101" si="271">(AL101+AM101+AN101)/K101</f>
        <v>1.1554621848739496E-2</v>
      </c>
      <c r="AR101" s="107">
        <f t="shared" ref="AR101" si="272">(AL101+AM101+AN101+AO101+AP101)/K101</f>
        <v>1.9957983193277309E-2</v>
      </c>
    </row>
    <row r="102" spans="2:49" x14ac:dyDescent="0.25">
      <c r="B102" s="16"/>
      <c r="C102" s="5"/>
      <c r="D102" s="6"/>
      <c r="E102" s="6"/>
      <c r="F102" s="46" t="s">
        <v>2</v>
      </c>
      <c r="G102" s="35" t="s">
        <v>73</v>
      </c>
      <c r="H102" s="47">
        <v>4</v>
      </c>
      <c r="I102" s="107">
        <f t="shared" ref="I102" si="273">U102+AF102+AQ102</f>
        <v>0.68969555035128804</v>
      </c>
      <c r="J102" s="107">
        <f>V102+AG102+AR102</f>
        <v>0.72014051522248246</v>
      </c>
      <c r="K102" s="48">
        <v>854</v>
      </c>
      <c r="L102" s="49"/>
      <c r="M102" s="49"/>
      <c r="N102" s="46">
        <v>36</v>
      </c>
      <c r="O102" s="46">
        <v>203</v>
      </c>
      <c r="P102" s="46">
        <v>110</v>
      </c>
      <c r="Q102" s="46">
        <v>64</v>
      </c>
      <c r="R102" s="46">
        <v>28</v>
      </c>
      <c r="S102" s="46">
        <v>7</v>
      </c>
      <c r="T102" s="49">
        <v>9</v>
      </c>
      <c r="U102" s="123">
        <f t="shared" ref="U102" si="274">(N102+O102+P102+Q102+R102) /K102</f>
        <v>0.51639344262295084</v>
      </c>
      <c r="V102" s="107">
        <f t="shared" ref="V102" si="275">(N102+O102+P102+Q102+R102+S102+T102)/K102</f>
        <v>0.53512880562060894</v>
      </c>
      <c r="W102" s="49"/>
      <c r="X102" s="49"/>
      <c r="Y102" s="46">
        <v>1</v>
      </c>
      <c r="Z102" s="46">
        <v>0</v>
      </c>
      <c r="AA102" s="46">
        <v>1</v>
      </c>
      <c r="AB102" s="46">
        <v>1</v>
      </c>
      <c r="AC102" s="46">
        <v>4</v>
      </c>
      <c r="AD102" s="46">
        <v>2</v>
      </c>
      <c r="AE102" s="49">
        <v>2</v>
      </c>
      <c r="AF102" s="123">
        <f t="shared" ref="AF102" si="276">(Y102+Z102+AA102+AB102+AC102) /K102</f>
        <v>8.1967213114754103E-3</v>
      </c>
      <c r="AG102" s="107">
        <f t="shared" ref="AG102" si="277">(Y102+Z102+AA102+AB102+AC102+AD102+AE102)/K102</f>
        <v>1.288056206088993E-2</v>
      </c>
      <c r="AH102" s="49"/>
      <c r="AI102" s="49"/>
      <c r="AJ102" s="46">
        <v>75</v>
      </c>
      <c r="AK102" s="46">
        <v>22</v>
      </c>
      <c r="AL102" s="46">
        <v>27</v>
      </c>
      <c r="AM102" s="46">
        <v>11</v>
      </c>
      <c r="AN102" s="46">
        <v>6</v>
      </c>
      <c r="AO102" s="46">
        <v>5</v>
      </c>
      <c r="AP102" s="49">
        <v>1</v>
      </c>
      <c r="AQ102" s="123">
        <f t="shared" ref="AQ102" si="278">(AJ102+AK102+AL102+AM102+AN102) /K102</f>
        <v>0.16510538641686182</v>
      </c>
      <c r="AR102" s="107">
        <f t="shared" ref="AR102" si="279">(AJ102+AK102+AL102+AM102+AN102+AO102+AP102)/K102</f>
        <v>0.1721311475409836</v>
      </c>
    </row>
    <row r="103" spans="2:49" x14ac:dyDescent="0.25">
      <c r="B103" s="16"/>
      <c r="C103" s="5"/>
      <c r="D103" s="6"/>
      <c r="E103" s="6"/>
      <c r="F103" s="46" t="s">
        <v>4</v>
      </c>
      <c r="G103" s="35" t="s">
        <v>73</v>
      </c>
      <c r="H103" s="47">
        <v>3</v>
      </c>
      <c r="I103" s="106" t="s">
        <v>28</v>
      </c>
      <c r="J103" s="106" t="s">
        <v>28</v>
      </c>
      <c r="K103" s="53" t="s">
        <v>29</v>
      </c>
      <c r="L103" s="54"/>
      <c r="M103" s="54"/>
      <c r="N103" s="54"/>
      <c r="O103" s="54"/>
      <c r="P103" s="54"/>
      <c r="Q103" s="54"/>
      <c r="R103" s="54"/>
      <c r="S103" s="54"/>
      <c r="T103" s="54"/>
      <c r="U103" s="123"/>
      <c r="V103" s="107"/>
      <c r="W103" s="49"/>
      <c r="X103" s="49"/>
      <c r="Y103" s="49"/>
      <c r="Z103" s="49"/>
      <c r="AA103" s="49"/>
      <c r="AB103" s="49"/>
      <c r="AC103" s="49"/>
      <c r="AD103" s="49"/>
      <c r="AE103" s="49"/>
      <c r="AF103" s="123"/>
      <c r="AG103" s="107"/>
      <c r="AH103" s="49"/>
      <c r="AI103" s="49"/>
      <c r="AJ103" s="49"/>
      <c r="AK103" s="49"/>
      <c r="AL103" s="49"/>
      <c r="AM103" s="49"/>
      <c r="AN103" s="49"/>
      <c r="AO103" s="49"/>
      <c r="AP103" s="49"/>
      <c r="AQ103" s="123"/>
      <c r="AR103" s="107"/>
    </row>
    <row r="104" spans="2:49" x14ac:dyDescent="0.25">
      <c r="B104" s="16"/>
      <c r="C104" s="5"/>
      <c r="D104" s="6"/>
      <c r="E104" s="6"/>
      <c r="F104" s="46" t="s">
        <v>5</v>
      </c>
      <c r="G104" s="35" t="s">
        <v>73</v>
      </c>
      <c r="H104" s="47">
        <v>6</v>
      </c>
      <c r="I104" s="106" t="s">
        <v>28</v>
      </c>
      <c r="J104" s="106" t="s">
        <v>28</v>
      </c>
      <c r="K104" s="53" t="s">
        <v>29</v>
      </c>
      <c r="L104" s="54"/>
      <c r="M104" s="54"/>
      <c r="N104" s="54"/>
      <c r="O104" s="54"/>
      <c r="P104" s="54"/>
      <c r="Q104" s="54"/>
      <c r="R104" s="54"/>
      <c r="S104" s="54"/>
      <c r="T104" s="54"/>
      <c r="U104" s="123"/>
      <c r="V104" s="107"/>
      <c r="W104" s="49"/>
      <c r="X104" s="49"/>
      <c r="Y104" s="49"/>
      <c r="Z104" s="49"/>
      <c r="AA104" s="49"/>
      <c r="AB104" s="49"/>
      <c r="AC104" s="49"/>
      <c r="AD104" s="49"/>
      <c r="AE104" s="49"/>
      <c r="AF104" s="123"/>
      <c r="AG104" s="107"/>
      <c r="AH104" s="49"/>
      <c r="AI104" s="49"/>
      <c r="AJ104" s="49"/>
      <c r="AK104" s="49"/>
      <c r="AL104" s="49"/>
      <c r="AM104" s="49"/>
      <c r="AN104" s="49"/>
      <c r="AO104" s="49"/>
      <c r="AP104" s="49"/>
      <c r="AQ104" s="123"/>
      <c r="AR104" s="107"/>
    </row>
    <row r="105" spans="2:49" s="10" customFormat="1" ht="15.75" thickBot="1" x14ac:dyDescent="0.3">
      <c r="B105" s="15"/>
      <c r="C105" s="8"/>
      <c r="D105" s="9"/>
      <c r="E105" s="9"/>
      <c r="F105" s="50"/>
      <c r="G105" s="44"/>
      <c r="H105" s="51"/>
      <c r="I105" s="108"/>
      <c r="J105" s="108"/>
      <c r="K105" s="52"/>
      <c r="L105" s="50"/>
      <c r="M105" s="50"/>
      <c r="N105" s="50"/>
      <c r="O105" s="50"/>
      <c r="P105" s="50"/>
      <c r="Q105" s="50"/>
      <c r="R105" s="50"/>
      <c r="S105" s="50"/>
      <c r="T105" s="50"/>
      <c r="U105" s="124"/>
      <c r="V105" s="110"/>
      <c r="W105" s="50"/>
      <c r="X105" s="50"/>
      <c r="Y105" s="50"/>
      <c r="Z105" s="50"/>
      <c r="AA105" s="50"/>
      <c r="AB105" s="50"/>
      <c r="AC105" s="50"/>
      <c r="AD105" s="50"/>
      <c r="AE105" s="50"/>
      <c r="AF105" s="124"/>
      <c r="AG105" s="110"/>
      <c r="AH105" s="50"/>
      <c r="AI105" s="50"/>
      <c r="AJ105" s="50"/>
      <c r="AK105" s="50"/>
      <c r="AL105" s="50"/>
      <c r="AM105" s="50"/>
      <c r="AN105" s="50"/>
      <c r="AO105" s="50"/>
      <c r="AP105" s="50"/>
      <c r="AQ105" s="124"/>
      <c r="AR105" s="110"/>
      <c r="AS105" s="17"/>
      <c r="AT105" s="17"/>
      <c r="AU105" s="17"/>
      <c r="AV105" s="17"/>
      <c r="AW105" s="17"/>
    </row>
    <row r="106" spans="2:49" x14ac:dyDescent="0.25">
      <c r="B106" s="16"/>
      <c r="C106" s="5" t="s">
        <v>22</v>
      </c>
      <c r="D106" s="6"/>
      <c r="E106" s="6"/>
      <c r="F106" s="46" t="s">
        <v>1</v>
      </c>
      <c r="G106" s="35" t="s">
        <v>73</v>
      </c>
      <c r="H106" s="47">
        <v>1</v>
      </c>
      <c r="I106" s="107">
        <f t="shared" ref="I106" si="280">U106+AF106+AQ106</f>
        <v>0.61194029850746268</v>
      </c>
      <c r="J106" s="107">
        <f t="shared" ref="J106" si="281">V106+AG106+AR106</f>
        <v>0.6473880597014926</v>
      </c>
      <c r="K106" s="48">
        <v>536</v>
      </c>
      <c r="L106" s="49"/>
      <c r="M106" s="49"/>
      <c r="N106" s="49"/>
      <c r="O106" s="49"/>
      <c r="P106" s="49"/>
      <c r="Q106" s="49">
        <v>217</v>
      </c>
      <c r="R106" s="49">
        <v>111</v>
      </c>
      <c r="S106" s="49">
        <v>8</v>
      </c>
      <c r="T106" s="49">
        <v>6</v>
      </c>
      <c r="U106" s="123">
        <f t="shared" ref="U106" si="282">(Q106+R106)/K106</f>
        <v>0.61194029850746268</v>
      </c>
      <c r="V106" s="107">
        <f t="shared" ref="V106" si="283">(Q106+R106+S106+T106)/K106</f>
        <v>0.63805970149253732</v>
      </c>
      <c r="W106" s="49"/>
      <c r="X106" s="49"/>
      <c r="Y106" s="49"/>
      <c r="Z106" s="49"/>
      <c r="AA106" s="49"/>
      <c r="AB106" s="49">
        <v>0</v>
      </c>
      <c r="AC106" s="49">
        <v>0</v>
      </c>
      <c r="AD106" s="49">
        <v>2</v>
      </c>
      <c r="AE106" s="49">
        <v>2</v>
      </c>
      <c r="AF106" s="123">
        <f t="shared" ref="AF106" si="284">(AB106+AC106)/K106</f>
        <v>0</v>
      </c>
      <c r="AG106" s="107">
        <f t="shared" ref="AG106" si="285">(AB106+AC106+AD106+AE106)/K106</f>
        <v>7.462686567164179E-3</v>
      </c>
      <c r="AH106" s="49"/>
      <c r="AI106" s="49"/>
      <c r="AJ106" s="49"/>
      <c r="AK106" s="49"/>
      <c r="AL106" s="49"/>
      <c r="AM106" s="49">
        <v>0</v>
      </c>
      <c r="AN106" s="49">
        <v>0</v>
      </c>
      <c r="AO106" s="49">
        <v>1</v>
      </c>
      <c r="AP106" s="49">
        <v>0</v>
      </c>
      <c r="AQ106" s="123">
        <f t="shared" ref="AQ106" si="286">(AM106+AN106)/K106</f>
        <v>0</v>
      </c>
      <c r="AR106" s="107">
        <f t="shared" ref="AR106" si="287">(AM106+AN106+AO106+AP106)/K106</f>
        <v>1.8656716417910447E-3</v>
      </c>
    </row>
    <row r="107" spans="2:49" x14ac:dyDescent="0.25">
      <c r="B107" s="16"/>
      <c r="C107" s="5"/>
      <c r="D107" s="6"/>
      <c r="E107" s="6"/>
      <c r="F107" s="46" t="s">
        <v>32</v>
      </c>
      <c r="G107" s="35" t="s">
        <v>73</v>
      </c>
      <c r="H107" s="47">
        <v>2</v>
      </c>
      <c r="I107" s="107">
        <f t="shared" ref="I107:J107" si="288">U107+AF107+AQ107</f>
        <v>0.73770491803278682</v>
      </c>
      <c r="J107" s="107">
        <f t="shared" si="288"/>
        <v>0.77049180327868849</v>
      </c>
      <c r="K107" s="48">
        <v>122</v>
      </c>
      <c r="L107" s="49"/>
      <c r="M107" s="49"/>
      <c r="N107" s="49"/>
      <c r="O107" s="49"/>
      <c r="P107" s="46">
        <v>5</v>
      </c>
      <c r="Q107" s="46">
        <v>67</v>
      </c>
      <c r="R107" s="46">
        <v>9</v>
      </c>
      <c r="S107" s="46">
        <v>1</v>
      </c>
      <c r="T107" s="49">
        <v>0</v>
      </c>
      <c r="U107" s="123">
        <f t="shared" ref="U107" si="289">(P107+Q107+R107)/K107</f>
        <v>0.66393442622950816</v>
      </c>
      <c r="V107" s="107">
        <f t="shared" ref="V107" si="290">(P107+Q107+R107+S107+T107)/K107</f>
        <v>0.67213114754098358</v>
      </c>
      <c r="W107" s="49"/>
      <c r="X107" s="49"/>
      <c r="Y107" s="49"/>
      <c r="Z107" s="49"/>
      <c r="AA107" s="46">
        <v>5</v>
      </c>
      <c r="AB107" s="46">
        <v>1</v>
      </c>
      <c r="AC107" s="46">
        <v>1</v>
      </c>
      <c r="AD107" s="46">
        <v>1</v>
      </c>
      <c r="AE107" s="49">
        <v>0</v>
      </c>
      <c r="AF107" s="123">
        <f t="shared" ref="AF107" si="291">(AA107+AB107+AC107)/K107</f>
        <v>5.737704918032787E-2</v>
      </c>
      <c r="AG107" s="107">
        <f t="shared" ref="AG107" si="292">(AA107+AB107+AC107+AD107+AE107)/K107</f>
        <v>6.5573770491803282E-2</v>
      </c>
      <c r="AH107" s="49"/>
      <c r="AI107" s="49"/>
      <c r="AJ107" s="49"/>
      <c r="AK107" s="49"/>
      <c r="AL107" s="46">
        <v>1</v>
      </c>
      <c r="AM107" s="46">
        <v>1</v>
      </c>
      <c r="AN107" s="46">
        <v>0</v>
      </c>
      <c r="AO107" s="46">
        <v>1</v>
      </c>
      <c r="AP107" s="49">
        <v>1</v>
      </c>
      <c r="AQ107" s="123">
        <f t="shared" ref="AQ107" si="293">(AL107+AM107+AN107)/K107</f>
        <v>1.6393442622950821E-2</v>
      </c>
      <c r="AR107" s="107">
        <f t="shared" ref="AR107" si="294">(AL107+AM107+AN107+AO107+AP107)/K107</f>
        <v>3.2786885245901641E-2</v>
      </c>
    </row>
    <row r="108" spans="2:49" x14ac:dyDescent="0.25">
      <c r="B108" s="16"/>
      <c r="C108" s="5"/>
      <c r="D108" s="6"/>
      <c r="E108" s="6"/>
      <c r="F108" s="46" t="s">
        <v>2</v>
      </c>
      <c r="G108" s="35" t="s">
        <v>73</v>
      </c>
      <c r="H108" s="47">
        <v>4</v>
      </c>
      <c r="I108" s="106" t="s">
        <v>28</v>
      </c>
      <c r="J108" s="106" t="s">
        <v>28</v>
      </c>
      <c r="K108" s="53" t="s">
        <v>29</v>
      </c>
      <c r="L108" s="54"/>
      <c r="M108" s="54"/>
      <c r="N108" s="54"/>
      <c r="O108" s="54"/>
      <c r="P108" s="54"/>
      <c r="Q108" s="54"/>
      <c r="R108" s="54"/>
      <c r="S108" s="54"/>
      <c r="T108" s="54"/>
      <c r="U108" s="123"/>
      <c r="V108" s="107"/>
      <c r="W108" s="49"/>
      <c r="X108" s="49"/>
      <c r="Y108" s="49"/>
      <c r="Z108" s="49"/>
      <c r="AA108" s="49"/>
      <c r="AB108" s="49"/>
      <c r="AC108" s="49"/>
      <c r="AD108" s="49"/>
      <c r="AE108" s="49"/>
      <c r="AF108" s="123"/>
      <c r="AG108" s="107"/>
      <c r="AH108" s="49"/>
      <c r="AI108" s="49"/>
      <c r="AJ108" s="49"/>
      <c r="AK108" s="49"/>
      <c r="AL108" s="49"/>
      <c r="AM108" s="49"/>
      <c r="AN108" s="49"/>
      <c r="AO108" s="49"/>
      <c r="AP108" s="49"/>
      <c r="AQ108" s="123"/>
      <c r="AR108" s="107"/>
    </row>
    <row r="109" spans="2:49" x14ac:dyDescent="0.25">
      <c r="B109" s="16"/>
      <c r="C109" s="5"/>
      <c r="D109" s="6"/>
      <c r="E109" s="6"/>
      <c r="F109" s="46" t="s">
        <v>4</v>
      </c>
      <c r="G109" s="35" t="s">
        <v>73</v>
      </c>
      <c r="H109" s="47">
        <v>3</v>
      </c>
      <c r="I109" s="106" t="s">
        <v>28</v>
      </c>
      <c r="J109" s="106" t="s">
        <v>28</v>
      </c>
      <c r="K109" s="53" t="s">
        <v>29</v>
      </c>
      <c r="L109" s="54"/>
      <c r="M109" s="54"/>
      <c r="N109" s="54"/>
      <c r="O109" s="54"/>
      <c r="P109" s="54"/>
      <c r="Q109" s="54"/>
      <c r="R109" s="54"/>
      <c r="S109" s="54"/>
      <c r="T109" s="54"/>
      <c r="U109" s="123"/>
      <c r="V109" s="107"/>
      <c r="W109" s="49"/>
      <c r="X109" s="49"/>
      <c r="Y109" s="49"/>
      <c r="Z109" s="49"/>
      <c r="AA109" s="49"/>
      <c r="AB109" s="49"/>
      <c r="AC109" s="49"/>
      <c r="AD109" s="49"/>
      <c r="AE109" s="49"/>
      <c r="AF109" s="123"/>
      <c r="AG109" s="107"/>
      <c r="AH109" s="49"/>
      <c r="AI109" s="49"/>
      <c r="AJ109" s="49"/>
      <c r="AK109" s="49"/>
      <c r="AL109" s="49"/>
      <c r="AM109" s="49"/>
      <c r="AN109" s="49"/>
      <c r="AO109" s="49"/>
      <c r="AP109" s="49"/>
      <c r="AQ109" s="123"/>
      <c r="AR109" s="107"/>
    </row>
    <row r="110" spans="2:49" x14ac:dyDescent="0.25">
      <c r="B110" s="16"/>
      <c r="C110" s="5"/>
      <c r="D110" s="6"/>
      <c r="E110" s="6"/>
      <c r="F110" s="46" t="s">
        <v>5</v>
      </c>
      <c r="G110" s="35" t="s">
        <v>73</v>
      </c>
      <c r="H110" s="47">
        <v>6</v>
      </c>
      <c r="I110" s="106" t="s">
        <v>28</v>
      </c>
      <c r="J110" s="106" t="s">
        <v>28</v>
      </c>
      <c r="K110" s="53" t="s">
        <v>29</v>
      </c>
      <c r="L110" s="54"/>
      <c r="M110" s="54"/>
      <c r="N110" s="54"/>
      <c r="O110" s="54"/>
      <c r="P110" s="54"/>
      <c r="Q110" s="54"/>
      <c r="R110" s="54"/>
      <c r="S110" s="54"/>
      <c r="T110" s="54"/>
      <c r="U110" s="123"/>
      <c r="V110" s="107"/>
      <c r="W110" s="49"/>
      <c r="X110" s="49"/>
      <c r="Y110" s="49"/>
      <c r="Z110" s="49"/>
      <c r="AA110" s="49"/>
      <c r="AB110" s="49"/>
      <c r="AC110" s="49"/>
      <c r="AD110" s="49"/>
      <c r="AE110" s="49"/>
      <c r="AF110" s="123"/>
      <c r="AG110" s="107"/>
      <c r="AH110" s="49"/>
      <c r="AI110" s="49"/>
      <c r="AJ110" s="49"/>
      <c r="AK110" s="49"/>
      <c r="AL110" s="49"/>
      <c r="AM110" s="49"/>
      <c r="AN110" s="49"/>
      <c r="AO110" s="49"/>
      <c r="AP110" s="49"/>
      <c r="AQ110" s="123"/>
      <c r="AR110" s="107"/>
    </row>
    <row r="111" spans="2:49" s="28" customFormat="1" ht="15.75" thickBot="1" x14ac:dyDescent="0.3">
      <c r="B111" s="27"/>
      <c r="C111" s="8"/>
      <c r="D111" s="8"/>
      <c r="E111" s="8"/>
      <c r="F111" s="50"/>
      <c r="G111" s="44"/>
      <c r="H111" s="51"/>
      <c r="I111" s="108"/>
      <c r="J111" s="108"/>
      <c r="K111" s="52"/>
      <c r="L111" s="50"/>
      <c r="M111" s="50"/>
      <c r="N111" s="50"/>
      <c r="O111" s="50"/>
      <c r="P111" s="50"/>
      <c r="Q111" s="50">
        <v>225</v>
      </c>
      <c r="R111" s="50">
        <v>30</v>
      </c>
      <c r="S111" s="50">
        <v>0</v>
      </c>
      <c r="T111" s="50">
        <v>3</v>
      </c>
      <c r="U111" s="124"/>
      <c r="V111" s="110"/>
      <c r="W111" s="50"/>
      <c r="X111" s="50"/>
      <c r="Y111" s="50"/>
      <c r="Z111" s="50"/>
      <c r="AA111" s="50"/>
      <c r="AB111" s="50"/>
      <c r="AC111" s="50"/>
      <c r="AD111" s="50"/>
      <c r="AE111" s="50"/>
      <c r="AF111" s="124"/>
      <c r="AG111" s="110"/>
      <c r="AH111" s="50"/>
      <c r="AI111" s="50"/>
      <c r="AJ111" s="50"/>
      <c r="AK111" s="50"/>
      <c r="AL111" s="50"/>
      <c r="AM111" s="50"/>
      <c r="AN111" s="50"/>
      <c r="AO111" s="50"/>
      <c r="AP111" s="50"/>
      <c r="AQ111" s="124"/>
      <c r="AR111" s="110"/>
      <c r="AS111" s="26"/>
      <c r="AT111" s="26"/>
      <c r="AU111" s="26"/>
      <c r="AV111" s="26"/>
      <c r="AW111" s="26"/>
    </row>
    <row r="112" spans="2:49" x14ac:dyDescent="0.25">
      <c r="B112" s="16"/>
      <c r="C112" s="5" t="s">
        <v>23</v>
      </c>
      <c r="D112" s="6"/>
      <c r="E112" s="6"/>
      <c r="F112" s="46" t="s">
        <v>1</v>
      </c>
      <c r="G112" s="35" t="s">
        <v>73</v>
      </c>
      <c r="H112" s="47">
        <v>1</v>
      </c>
      <c r="I112" s="107">
        <f t="shared" ref="I112" si="295">U112+AF112+AQ112</f>
        <v>0.75223880597014925</v>
      </c>
      <c r="J112" s="107">
        <f t="shared" ref="J112" si="296">V112+AG112+AR112</f>
        <v>0.77910447761194035</v>
      </c>
      <c r="K112" s="48">
        <v>335</v>
      </c>
      <c r="L112" s="49"/>
      <c r="M112" s="49"/>
      <c r="N112" s="49"/>
      <c r="O112" s="49"/>
      <c r="P112" s="49"/>
      <c r="Q112" s="49">
        <v>220</v>
      </c>
      <c r="R112" s="49">
        <v>30</v>
      </c>
      <c r="S112" s="49">
        <v>0</v>
      </c>
      <c r="T112" s="49">
        <v>3</v>
      </c>
      <c r="U112" s="123">
        <f t="shared" ref="U112" si="297">(Q112+R112)/K112</f>
        <v>0.74626865671641796</v>
      </c>
      <c r="V112" s="107">
        <f t="shared" ref="V112" si="298">(Q112+R112+S112+T112)/K112</f>
        <v>0.75522388059701495</v>
      </c>
      <c r="W112" s="49"/>
      <c r="X112" s="49"/>
      <c r="Y112" s="49"/>
      <c r="Z112" s="49"/>
      <c r="AA112" s="49"/>
      <c r="AB112" s="49">
        <v>0</v>
      </c>
      <c r="AC112" s="49">
        <v>0</v>
      </c>
      <c r="AD112" s="49">
        <v>0</v>
      </c>
      <c r="AE112" s="49">
        <v>0</v>
      </c>
      <c r="AF112" s="123">
        <f t="shared" ref="AF112" si="299">(AB112+AC112)/K112</f>
        <v>0</v>
      </c>
      <c r="AG112" s="107">
        <f t="shared" ref="AG112" si="300">(AB112+AC112+AD112+AE112)/K112</f>
        <v>0</v>
      </c>
      <c r="AH112" s="49"/>
      <c r="AI112" s="49"/>
      <c r="AJ112" s="49"/>
      <c r="AK112" s="49"/>
      <c r="AL112" s="49"/>
      <c r="AM112" s="49">
        <v>0</v>
      </c>
      <c r="AN112" s="49">
        <v>2</v>
      </c>
      <c r="AO112" s="49">
        <v>6</v>
      </c>
      <c r="AP112" s="49">
        <v>0</v>
      </c>
      <c r="AQ112" s="123">
        <f t="shared" ref="AQ112" si="301">(AM112+AN112)/K112</f>
        <v>5.9701492537313433E-3</v>
      </c>
      <c r="AR112" s="107">
        <f t="shared" ref="AR112" si="302">(AM112+AN112+AO112+AP112)/K112</f>
        <v>2.3880597014925373E-2</v>
      </c>
    </row>
    <row r="113" spans="2:49" x14ac:dyDescent="0.25">
      <c r="B113" s="16"/>
      <c r="C113" s="5"/>
      <c r="D113" s="6"/>
      <c r="E113" s="6"/>
      <c r="F113" s="46" t="s">
        <v>32</v>
      </c>
      <c r="G113" s="35" t="s">
        <v>73</v>
      </c>
      <c r="H113" s="47">
        <v>2</v>
      </c>
      <c r="I113" s="107">
        <f t="shared" ref="I113:I114" si="303">U113+AF113+AQ113</f>
        <v>0.72676056338028172</v>
      </c>
      <c r="J113" s="107">
        <f t="shared" ref="J113" si="304">V113+AG113+AR113</f>
        <v>0.75492957746478873</v>
      </c>
      <c r="K113" s="48">
        <v>355</v>
      </c>
      <c r="L113" s="49"/>
      <c r="M113" s="49"/>
      <c r="N113" s="49"/>
      <c r="O113" s="49"/>
      <c r="P113" s="46">
        <v>16</v>
      </c>
      <c r="Q113" s="46">
        <v>219</v>
      </c>
      <c r="R113" s="46">
        <v>18</v>
      </c>
      <c r="S113" s="46">
        <v>5</v>
      </c>
      <c r="T113" s="49">
        <v>0</v>
      </c>
      <c r="U113" s="123">
        <f t="shared" ref="U113" si="305">(P113+Q113+R113)/K113</f>
        <v>0.71267605633802822</v>
      </c>
      <c r="V113" s="107">
        <f t="shared" ref="V113" si="306">(P113+Q113+R113+S113+T113)/K113</f>
        <v>0.72676056338028172</v>
      </c>
      <c r="W113" s="49"/>
      <c r="X113" s="49"/>
      <c r="Y113" s="49"/>
      <c r="Z113" s="49"/>
      <c r="AA113" s="46">
        <v>0</v>
      </c>
      <c r="AB113" s="46">
        <v>0</v>
      </c>
      <c r="AC113" s="46">
        <v>1</v>
      </c>
      <c r="AD113" s="46">
        <v>2</v>
      </c>
      <c r="AE113" s="49">
        <v>1</v>
      </c>
      <c r="AF113" s="123">
        <f t="shared" ref="AF113" si="307">(AA113+AB113+AC113)/K113</f>
        <v>2.8169014084507044E-3</v>
      </c>
      <c r="AG113" s="107">
        <f t="shared" ref="AG113" si="308">(AA113+AB113+AC113+AD113+AE113)/K113</f>
        <v>1.1267605633802818E-2</v>
      </c>
      <c r="AH113" s="49"/>
      <c r="AI113" s="49"/>
      <c r="AJ113" s="49"/>
      <c r="AK113" s="49"/>
      <c r="AL113" s="46">
        <v>2</v>
      </c>
      <c r="AM113" s="46">
        <v>0</v>
      </c>
      <c r="AN113" s="46">
        <v>2</v>
      </c>
      <c r="AO113" s="46">
        <v>1</v>
      </c>
      <c r="AP113" s="49">
        <v>1</v>
      </c>
      <c r="AQ113" s="123">
        <f t="shared" ref="AQ113" si="309">(AL113+AM113+AN113)/K113</f>
        <v>1.1267605633802818E-2</v>
      </c>
      <c r="AR113" s="107">
        <f t="shared" ref="AR113" si="310">(AL113+AM113+AN113+AO113+AP113)/K113</f>
        <v>1.6901408450704224E-2</v>
      </c>
    </row>
    <row r="114" spans="2:49" x14ac:dyDescent="0.25">
      <c r="B114" s="16"/>
      <c r="C114" s="5"/>
      <c r="D114" s="6"/>
      <c r="E114" s="6"/>
      <c r="F114" s="46" t="s">
        <v>2</v>
      </c>
      <c r="G114" s="35" t="s">
        <v>73</v>
      </c>
      <c r="H114" s="47">
        <v>4</v>
      </c>
      <c r="I114" s="107">
        <f t="shared" si="303"/>
        <v>0.62121212121212122</v>
      </c>
      <c r="J114" s="107">
        <f>V114+AG114+AR114</f>
        <v>0.63636363636363635</v>
      </c>
      <c r="K114" s="48">
        <v>66</v>
      </c>
      <c r="L114" s="49"/>
      <c r="M114" s="49"/>
      <c r="N114" s="46">
        <v>9</v>
      </c>
      <c r="O114" s="46">
        <v>28</v>
      </c>
      <c r="P114" s="46">
        <v>3</v>
      </c>
      <c r="Q114" s="46">
        <v>1</v>
      </c>
      <c r="R114" s="46">
        <v>0</v>
      </c>
      <c r="S114" s="46">
        <v>1</v>
      </c>
      <c r="T114" s="49">
        <v>0</v>
      </c>
      <c r="U114" s="123">
        <f t="shared" ref="U114" si="311">(N114+O114+P114+Q114+R114) /K114</f>
        <v>0.62121212121212122</v>
      </c>
      <c r="V114" s="107">
        <f t="shared" ref="V114" si="312">(N114+O114+P114+Q114+R114+S114+T114)/K114</f>
        <v>0.63636363636363635</v>
      </c>
      <c r="W114" s="49"/>
      <c r="X114" s="49"/>
      <c r="Y114" s="46">
        <v>0</v>
      </c>
      <c r="Z114" s="46">
        <v>0</v>
      </c>
      <c r="AA114" s="46">
        <v>0</v>
      </c>
      <c r="AB114" s="46">
        <v>0</v>
      </c>
      <c r="AC114" s="46">
        <v>0</v>
      </c>
      <c r="AD114" s="46">
        <v>0</v>
      </c>
      <c r="AE114" s="49">
        <v>0</v>
      </c>
      <c r="AF114" s="123">
        <f t="shared" ref="AF114" si="313">(Y114+Z114+AA114+AB114+AC114) /K114</f>
        <v>0</v>
      </c>
      <c r="AG114" s="107">
        <f t="shared" ref="AG114" si="314">(Y114+Z114+AA114+AB114+AC114+AD114+AE114)/K114</f>
        <v>0</v>
      </c>
      <c r="AH114" s="49"/>
      <c r="AI114" s="49"/>
      <c r="AJ114" s="46">
        <v>0</v>
      </c>
      <c r="AK114" s="46">
        <v>0</v>
      </c>
      <c r="AL114" s="46">
        <v>0</v>
      </c>
      <c r="AM114" s="46">
        <v>0</v>
      </c>
      <c r="AN114" s="46">
        <v>0</v>
      </c>
      <c r="AO114" s="46">
        <v>0</v>
      </c>
      <c r="AP114" s="49">
        <v>0</v>
      </c>
      <c r="AQ114" s="123">
        <f t="shared" ref="AQ114" si="315">(AJ114+AK114+AL114+AM114+AN114) /K114</f>
        <v>0</v>
      </c>
      <c r="AR114" s="107">
        <f t="shared" ref="AR114" si="316">(AJ114+AK114+AL114+AM114+AN114+AO114+AP114)/K114</f>
        <v>0</v>
      </c>
    </row>
    <row r="115" spans="2:49" x14ac:dyDescent="0.25">
      <c r="B115" s="16"/>
      <c r="C115" s="5"/>
      <c r="D115" s="6"/>
      <c r="E115" s="6"/>
      <c r="F115" s="46" t="s">
        <v>4</v>
      </c>
      <c r="G115" s="35" t="s">
        <v>73</v>
      </c>
      <c r="H115" s="47">
        <v>3</v>
      </c>
      <c r="I115" s="106" t="s">
        <v>28</v>
      </c>
      <c r="J115" s="106" t="s">
        <v>28</v>
      </c>
      <c r="K115" s="53" t="s">
        <v>29</v>
      </c>
      <c r="L115" s="54"/>
      <c r="M115" s="54"/>
      <c r="N115" s="54"/>
      <c r="O115" s="54"/>
      <c r="P115" s="54"/>
      <c r="Q115" s="54"/>
      <c r="R115" s="54"/>
      <c r="S115" s="54"/>
      <c r="T115" s="54"/>
      <c r="U115" s="123"/>
      <c r="V115" s="107"/>
      <c r="W115" s="49"/>
      <c r="X115" s="49"/>
      <c r="Y115" s="49"/>
      <c r="Z115" s="49"/>
      <c r="AA115" s="49"/>
      <c r="AB115" s="49"/>
      <c r="AC115" s="49"/>
      <c r="AD115" s="49"/>
      <c r="AE115" s="49"/>
      <c r="AF115" s="123"/>
      <c r="AG115" s="107"/>
      <c r="AH115" s="49"/>
      <c r="AI115" s="49"/>
      <c r="AJ115" s="49"/>
      <c r="AK115" s="49"/>
      <c r="AL115" s="49"/>
      <c r="AM115" s="49"/>
      <c r="AN115" s="49"/>
      <c r="AO115" s="49"/>
      <c r="AP115" s="49"/>
      <c r="AQ115" s="123"/>
      <c r="AR115" s="107"/>
    </row>
    <row r="116" spans="2:49" x14ac:dyDescent="0.25">
      <c r="B116" s="16"/>
      <c r="C116" s="5"/>
      <c r="D116" s="6"/>
      <c r="E116" s="6"/>
      <c r="F116" s="46" t="s">
        <v>5</v>
      </c>
      <c r="G116" s="35" t="s">
        <v>73</v>
      </c>
      <c r="H116" s="47">
        <v>6</v>
      </c>
      <c r="I116" s="106" t="s">
        <v>28</v>
      </c>
      <c r="J116" s="106" t="s">
        <v>28</v>
      </c>
      <c r="K116" s="53" t="s">
        <v>29</v>
      </c>
      <c r="L116" s="54"/>
      <c r="M116" s="54"/>
      <c r="N116" s="54"/>
      <c r="O116" s="54"/>
      <c r="P116" s="54"/>
      <c r="Q116" s="54"/>
      <c r="R116" s="54"/>
      <c r="S116" s="54"/>
      <c r="T116" s="54"/>
      <c r="U116" s="123"/>
      <c r="V116" s="107"/>
      <c r="W116" s="49"/>
      <c r="X116" s="49"/>
      <c r="Y116" s="49"/>
      <c r="Z116" s="49"/>
      <c r="AA116" s="49"/>
      <c r="AB116" s="49"/>
      <c r="AC116" s="49"/>
      <c r="AD116" s="49"/>
      <c r="AE116" s="49"/>
      <c r="AF116" s="123"/>
      <c r="AG116" s="107"/>
      <c r="AH116" s="49"/>
      <c r="AI116" s="49"/>
      <c r="AJ116" s="49"/>
      <c r="AK116" s="49"/>
      <c r="AL116" s="49"/>
      <c r="AM116" s="49"/>
      <c r="AN116" s="49"/>
      <c r="AO116" s="49"/>
      <c r="AP116" s="49"/>
      <c r="AQ116" s="123"/>
      <c r="AR116" s="107"/>
    </row>
    <row r="117" spans="2:49" s="10" customFormat="1" ht="15.75" thickBot="1" x14ac:dyDescent="0.3">
      <c r="B117" s="15"/>
      <c r="C117" s="8"/>
      <c r="D117" s="9"/>
      <c r="E117" s="9"/>
      <c r="F117" s="50"/>
      <c r="G117" s="44"/>
      <c r="H117" s="51"/>
      <c r="I117" s="108"/>
      <c r="J117" s="108"/>
      <c r="K117" s="52"/>
      <c r="L117" s="50"/>
      <c r="M117" s="50"/>
      <c r="N117" s="50"/>
      <c r="O117" s="50"/>
      <c r="P117" s="50"/>
      <c r="Q117" s="50"/>
      <c r="R117" s="50"/>
      <c r="S117" s="50"/>
      <c r="T117" s="50"/>
      <c r="U117" s="124"/>
      <c r="V117" s="110"/>
      <c r="W117" s="50"/>
      <c r="X117" s="50"/>
      <c r="Y117" s="50"/>
      <c r="Z117" s="50"/>
      <c r="AA117" s="50"/>
      <c r="AB117" s="50"/>
      <c r="AC117" s="50"/>
      <c r="AD117" s="50"/>
      <c r="AE117" s="50"/>
      <c r="AF117" s="124"/>
      <c r="AG117" s="110"/>
      <c r="AH117" s="50"/>
      <c r="AI117" s="50"/>
      <c r="AJ117" s="50"/>
      <c r="AK117" s="50"/>
      <c r="AL117" s="50"/>
      <c r="AM117" s="50"/>
      <c r="AN117" s="50"/>
      <c r="AO117" s="50"/>
      <c r="AP117" s="50"/>
      <c r="AQ117" s="124"/>
      <c r="AR117" s="110"/>
      <c r="AS117" s="17"/>
      <c r="AT117" s="17"/>
      <c r="AU117" s="17"/>
      <c r="AV117" s="17"/>
      <c r="AW117" s="17"/>
    </row>
    <row r="118" spans="2:49" x14ac:dyDescent="0.25">
      <c r="B118" s="16"/>
      <c r="C118" s="5" t="s">
        <v>24</v>
      </c>
      <c r="D118" s="6"/>
      <c r="E118" s="6"/>
      <c r="F118" s="46" t="s">
        <v>1</v>
      </c>
      <c r="G118" s="35" t="s">
        <v>73</v>
      </c>
      <c r="H118" s="47">
        <v>1</v>
      </c>
      <c r="I118" s="107">
        <f t="shared" ref="I118" si="317">U118+AF118+AQ118</f>
        <v>0.69395017793594305</v>
      </c>
      <c r="J118" s="107">
        <f t="shared" ref="J118" si="318">V118+AG118+AR118</f>
        <v>0.70818505338078286</v>
      </c>
      <c r="K118" s="53">
        <v>281</v>
      </c>
      <c r="L118" s="49"/>
      <c r="M118" s="49"/>
      <c r="N118" s="49"/>
      <c r="O118" s="49"/>
      <c r="P118" s="49"/>
      <c r="Q118" s="49">
        <v>176</v>
      </c>
      <c r="R118" s="49">
        <v>18</v>
      </c>
      <c r="S118" s="49">
        <v>0</v>
      </c>
      <c r="T118" s="49">
        <v>0</v>
      </c>
      <c r="U118" s="123">
        <f t="shared" ref="U118" si="319">(Q118+R118)/K118</f>
        <v>0.69039145907473309</v>
      </c>
      <c r="V118" s="107">
        <f t="shared" ref="V118" si="320">(Q118+R118+S118+T118)/K118</f>
        <v>0.69039145907473309</v>
      </c>
      <c r="W118" s="49"/>
      <c r="X118" s="49"/>
      <c r="Y118" s="49"/>
      <c r="Z118" s="49"/>
      <c r="AA118" s="49"/>
      <c r="AB118" s="49">
        <v>0</v>
      </c>
      <c r="AC118" s="49">
        <v>0</v>
      </c>
      <c r="AD118" s="49">
        <v>1</v>
      </c>
      <c r="AE118" s="49">
        <v>0</v>
      </c>
      <c r="AF118" s="123">
        <f t="shared" ref="AF118" si="321">(AB118+AC118)/K118</f>
        <v>0</v>
      </c>
      <c r="AG118" s="107">
        <f t="shared" ref="AG118" si="322">(AB118+AC118+AD118+AE118)/K118</f>
        <v>3.5587188612099642E-3</v>
      </c>
      <c r="AH118" s="49"/>
      <c r="AI118" s="49"/>
      <c r="AJ118" s="49"/>
      <c r="AK118" s="49"/>
      <c r="AL118" s="49"/>
      <c r="AM118" s="49">
        <v>0</v>
      </c>
      <c r="AN118" s="49">
        <v>1</v>
      </c>
      <c r="AO118" s="49">
        <v>3</v>
      </c>
      <c r="AP118" s="49">
        <v>0</v>
      </c>
      <c r="AQ118" s="123">
        <f t="shared" ref="AQ118" si="323">(AM118+AN118)/K118</f>
        <v>3.5587188612099642E-3</v>
      </c>
      <c r="AR118" s="107">
        <f t="shared" ref="AR118" si="324">(AM118+AN118+AO118+AP118)/K118</f>
        <v>1.4234875444839857E-2</v>
      </c>
    </row>
    <row r="119" spans="2:49" x14ac:dyDescent="0.25">
      <c r="B119" s="16"/>
      <c r="C119" s="5"/>
      <c r="D119" s="6"/>
      <c r="E119" s="6"/>
      <c r="F119" s="46" t="s">
        <v>32</v>
      </c>
      <c r="G119" s="35" t="s">
        <v>73</v>
      </c>
      <c r="H119" s="47">
        <v>2</v>
      </c>
      <c r="I119" s="107">
        <f t="shared" ref="I119:J119" si="325">U119+AF119+AQ119</f>
        <v>0.70114942528735635</v>
      </c>
      <c r="J119" s="107">
        <f t="shared" si="325"/>
        <v>0.72413793103448276</v>
      </c>
      <c r="K119" s="48">
        <v>87</v>
      </c>
      <c r="L119" s="49"/>
      <c r="M119" s="49"/>
      <c r="N119" s="49"/>
      <c r="O119" s="49"/>
      <c r="P119" s="46">
        <v>13</v>
      </c>
      <c r="Q119" s="46">
        <v>24</v>
      </c>
      <c r="R119" s="46">
        <v>24</v>
      </c>
      <c r="S119" s="46">
        <v>0</v>
      </c>
      <c r="T119" s="49">
        <v>1</v>
      </c>
      <c r="U119" s="123">
        <f t="shared" ref="U119" si="326">(P119+Q119+R119)/K119</f>
        <v>0.70114942528735635</v>
      </c>
      <c r="V119" s="107">
        <f t="shared" ref="V119" si="327">(P119+Q119+R119+S119+T119)/K119</f>
        <v>0.71264367816091956</v>
      </c>
      <c r="W119" s="49"/>
      <c r="X119" s="49"/>
      <c r="Y119" s="49"/>
      <c r="Z119" s="49"/>
      <c r="AA119" s="46">
        <v>0</v>
      </c>
      <c r="AB119" s="46">
        <v>0</v>
      </c>
      <c r="AC119" s="46">
        <v>0</v>
      </c>
      <c r="AD119" s="46">
        <v>1</v>
      </c>
      <c r="AE119" s="49">
        <v>0</v>
      </c>
      <c r="AF119" s="123">
        <f t="shared" ref="AF119" si="328">(AA119+AB119+AC119)/K119</f>
        <v>0</v>
      </c>
      <c r="AG119" s="107">
        <f t="shared" ref="AG119" si="329">(AA119+AB119+AC119+AD119+AE119)/K119</f>
        <v>1.1494252873563218E-2</v>
      </c>
      <c r="AH119" s="49"/>
      <c r="AI119" s="49"/>
      <c r="AJ119" s="49"/>
      <c r="AK119" s="49"/>
      <c r="AL119" s="46">
        <v>0</v>
      </c>
      <c r="AM119" s="46">
        <v>0</v>
      </c>
      <c r="AN119" s="46">
        <v>0</v>
      </c>
      <c r="AO119" s="46">
        <v>0</v>
      </c>
      <c r="AP119" s="49">
        <v>0</v>
      </c>
      <c r="AQ119" s="123">
        <f t="shared" ref="AQ119" si="330">(AL119+AM119+AN119)/K119</f>
        <v>0</v>
      </c>
      <c r="AR119" s="107">
        <f t="shared" ref="AR119" si="331">(AL119+AM119+AN119+AO119+AP119)/K119</f>
        <v>0</v>
      </c>
    </row>
    <row r="120" spans="2:49" x14ac:dyDescent="0.25">
      <c r="B120" s="16"/>
      <c r="C120" s="5"/>
      <c r="D120" s="6"/>
      <c r="E120" s="6"/>
      <c r="F120" s="46" t="s">
        <v>2</v>
      </c>
      <c r="G120" s="35" t="s">
        <v>73</v>
      </c>
      <c r="H120" s="47">
        <v>4</v>
      </c>
      <c r="I120" s="106" t="s">
        <v>28</v>
      </c>
      <c r="J120" s="106" t="s">
        <v>28</v>
      </c>
      <c r="K120" s="53" t="s">
        <v>29</v>
      </c>
      <c r="L120" s="54"/>
      <c r="M120" s="54"/>
      <c r="N120" s="54"/>
      <c r="O120" s="54"/>
      <c r="P120" s="54"/>
      <c r="Q120" s="54"/>
      <c r="R120" s="54"/>
      <c r="S120" s="54"/>
      <c r="T120" s="54"/>
      <c r="U120" s="123"/>
      <c r="V120" s="107"/>
      <c r="W120" s="49"/>
      <c r="X120" s="49"/>
      <c r="Y120" s="49"/>
      <c r="Z120" s="49"/>
      <c r="AA120" s="49"/>
      <c r="AB120" s="49"/>
      <c r="AC120" s="49"/>
      <c r="AD120" s="49"/>
      <c r="AE120" s="49"/>
      <c r="AF120" s="123"/>
      <c r="AG120" s="107"/>
      <c r="AH120" s="49"/>
      <c r="AI120" s="49"/>
      <c r="AJ120" s="49"/>
      <c r="AK120" s="49"/>
      <c r="AL120" s="49"/>
      <c r="AM120" s="49"/>
      <c r="AN120" s="49"/>
      <c r="AO120" s="49"/>
      <c r="AP120" s="49"/>
      <c r="AQ120" s="123"/>
      <c r="AR120" s="107"/>
    </row>
    <row r="121" spans="2:49" x14ac:dyDescent="0.25">
      <c r="B121" s="16"/>
      <c r="C121" s="5"/>
      <c r="D121" s="6"/>
      <c r="E121" s="6"/>
      <c r="F121" s="46" t="s">
        <v>4</v>
      </c>
      <c r="G121" s="35" t="s">
        <v>73</v>
      </c>
      <c r="H121" s="47">
        <v>3</v>
      </c>
      <c r="I121" s="106" t="s">
        <v>28</v>
      </c>
      <c r="J121" s="106" t="s">
        <v>28</v>
      </c>
      <c r="K121" s="53" t="s">
        <v>29</v>
      </c>
      <c r="L121" s="54"/>
      <c r="M121" s="54"/>
      <c r="N121" s="54"/>
      <c r="O121" s="54"/>
      <c r="P121" s="54"/>
      <c r="Q121" s="54"/>
      <c r="R121" s="54"/>
      <c r="S121" s="54"/>
      <c r="T121" s="54"/>
      <c r="U121" s="123"/>
      <c r="V121" s="107"/>
      <c r="W121" s="49"/>
      <c r="X121" s="49"/>
      <c r="Y121" s="49"/>
      <c r="Z121" s="49"/>
      <c r="AA121" s="49"/>
      <c r="AB121" s="49"/>
      <c r="AC121" s="49"/>
      <c r="AD121" s="49"/>
      <c r="AE121" s="49"/>
      <c r="AF121" s="123"/>
      <c r="AG121" s="107"/>
      <c r="AH121" s="49"/>
      <c r="AI121" s="49"/>
      <c r="AJ121" s="49"/>
      <c r="AK121" s="49"/>
      <c r="AL121" s="49"/>
      <c r="AM121" s="49"/>
      <c r="AN121" s="49"/>
      <c r="AO121" s="49"/>
      <c r="AP121" s="49"/>
      <c r="AQ121" s="123"/>
      <c r="AR121" s="107"/>
    </row>
    <row r="122" spans="2:49" x14ac:dyDescent="0.25">
      <c r="B122" s="16"/>
      <c r="C122" s="5"/>
      <c r="D122" s="6"/>
      <c r="E122" s="6"/>
      <c r="F122" s="46" t="s">
        <v>5</v>
      </c>
      <c r="G122" s="35" t="s">
        <v>73</v>
      </c>
      <c r="H122" s="47">
        <v>6</v>
      </c>
      <c r="I122" s="106" t="s">
        <v>28</v>
      </c>
      <c r="J122" s="106" t="s">
        <v>28</v>
      </c>
      <c r="K122" s="53" t="s">
        <v>29</v>
      </c>
      <c r="L122" s="54"/>
      <c r="M122" s="54"/>
      <c r="N122" s="54"/>
      <c r="O122" s="54"/>
      <c r="P122" s="54"/>
      <c r="Q122" s="54"/>
      <c r="R122" s="54"/>
      <c r="S122" s="54"/>
      <c r="T122" s="54"/>
      <c r="U122" s="123"/>
      <c r="V122" s="107"/>
      <c r="W122" s="49"/>
      <c r="X122" s="49"/>
      <c r="Y122" s="49"/>
      <c r="Z122" s="49"/>
      <c r="AA122" s="49"/>
      <c r="AB122" s="49"/>
      <c r="AC122" s="49"/>
      <c r="AD122" s="49"/>
      <c r="AE122" s="49"/>
      <c r="AF122" s="123"/>
      <c r="AG122" s="107"/>
      <c r="AH122" s="49"/>
      <c r="AI122" s="49"/>
      <c r="AJ122" s="49"/>
      <c r="AK122" s="49"/>
      <c r="AL122" s="49"/>
      <c r="AM122" s="49"/>
      <c r="AN122" s="49"/>
      <c r="AO122" s="49"/>
      <c r="AP122" s="49"/>
      <c r="AQ122" s="123"/>
      <c r="AR122" s="107"/>
    </row>
    <row r="123" spans="2:49" s="28" customFormat="1" ht="15.75" thickBot="1" x14ac:dyDescent="0.3">
      <c r="B123" s="27"/>
      <c r="C123" s="8"/>
      <c r="D123" s="8"/>
      <c r="E123" s="8"/>
      <c r="F123" s="50"/>
      <c r="G123" s="44"/>
      <c r="H123" s="51"/>
      <c r="I123" s="108"/>
      <c r="J123" s="108"/>
      <c r="K123" s="52"/>
      <c r="L123" s="50"/>
      <c r="M123" s="50"/>
      <c r="N123" s="50"/>
      <c r="O123" s="50"/>
      <c r="P123" s="50"/>
      <c r="Q123" s="50"/>
      <c r="R123" s="50"/>
      <c r="S123" s="50"/>
      <c r="T123" s="50"/>
      <c r="U123" s="124"/>
      <c r="V123" s="110"/>
      <c r="W123" s="50"/>
      <c r="X123" s="50"/>
      <c r="Y123" s="50"/>
      <c r="Z123" s="50"/>
      <c r="AA123" s="50"/>
      <c r="AB123" s="50"/>
      <c r="AC123" s="50"/>
      <c r="AD123" s="50"/>
      <c r="AE123" s="50"/>
      <c r="AF123" s="124"/>
      <c r="AG123" s="110"/>
      <c r="AH123" s="50"/>
      <c r="AI123" s="50"/>
      <c r="AJ123" s="50"/>
      <c r="AK123" s="50"/>
      <c r="AL123" s="50"/>
      <c r="AM123" s="50"/>
      <c r="AN123" s="50"/>
      <c r="AO123" s="50"/>
      <c r="AP123" s="50"/>
      <c r="AQ123" s="124"/>
      <c r="AR123" s="110"/>
      <c r="AS123" s="26"/>
      <c r="AT123" s="26"/>
      <c r="AU123" s="26"/>
      <c r="AV123" s="26"/>
      <c r="AW123" s="26"/>
    </row>
    <row r="124" spans="2:49" x14ac:dyDescent="0.25">
      <c r="B124" s="16"/>
      <c r="C124" s="5" t="s">
        <v>25</v>
      </c>
      <c r="D124" s="6"/>
      <c r="E124" s="6"/>
      <c r="F124" s="46" t="s">
        <v>1</v>
      </c>
      <c r="G124" s="35" t="s">
        <v>73</v>
      </c>
      <c r="H124" s="47">
        <v>1</v>
      </c>
      <c r="I124" s="107">
        <f t="shared" ref="I124" si="332">U124+AF124+AQ124</f>
        <v>0.72627737226277378</v>
      </c>
      <c r="J124" s="107">
        <f t="shared" ref="J124" si="333">V124+AG124+AR124</f>
        <v>0.75182481751824826</v>
      </c>
      <c r="K124" s="48">
        <v>274</v>
      </c>
      <c r="L124" s="49"/>
      <c r="M124" s="49"/>
      <c r="N124" s="49"/>
      <c r="O124" s="49"/>
      <c r="P124" s="49"/>
      <c r="Q124" s="49">
        <v>167</v>
      </c>
      <c r="R124" s="49">
        <v>31</v>
      </c>
      <c r="S124" s="49">
        <v>3</v>
      </c>
      <c r="T124" s="49">
        <v>3</v>
      </c>
      <c r="U124" s="123">
        <f t="shared" ref="U124" si="334">(Q124+R124)/K124</f>
        <v>0.72262773722627738</v>
      </c>
      <c r="V124" s="107">
        <f t="shared" ref="V124" si="335">(Q124+R124+S124+T124)/K124</f>
        <v>0.74452554744525545</v>
      </c>
      <c r="W124" s="49"/>
      <c r="X124" s="49"/>
      <c r="Y124" s="49"/>
      <c r="Z124" s="49"/>
      <c r="AA124" s="49"/>
      <c r="AB124" s="49">
        <v>0</v>
      </c>
      <c r="AC124" s="49">
        <v>1</v>
      </c>
      <c r="AD124" s="49">
        <v>0</v>
      </c>
      <c r="AE124" s="49">
        <v>0</v>
      </c>
      <c r="AF124" s="123">
        <f t="shared" ref="AF124" si="336">(AB124+AC124)/K124</f>
        <v>3.6496350364963502E-3</v>
      </c>
      <c r="AG124" s="107">
        <f t="shared" ref="AG124" si="337">(AB124+AC124+AD124+AE124)/K124</f>
        <v>3.6496350364963502E-3</v>
      </c>
      <c r="AH124" s="49"/>
      <c r="AI124" s="49"/>
      <c r="AJ124" s="49"/>
      <c r="AK124" s="49"/>
      <c r="AL124" s="49"/>
      <c r="AM124" s="49">
        <v>0</v>
      </c>
      <c r="AN124" s="49">
        <v>0</v>
      </c>
      <c r="AO124" s="49">
        <v>0</v>
      </c>
      <c r="AP124" s="49">
        <v>1</v>
      </c>
      <c r="AQ124" s="123">
        <f t="shared" ref="AQ124" si="338">(AM124+AN124)/K124</f>
        <v>0</v>
      </c>
      <c r="AR124" s="107">
        <f t="shared" ref="AR124" si="339">(AM124+AN124+AO124+AP124)/K124</f>
        <v>3.6496350364963502E-3</v>
      </c>
    </row>
    <row r="125" spans="2:49" x14ac:dyDescent="0.25">
      <c r="B125" s="16"/>
      <c r="C125" s="5"/>
      <c r="D125" s="6"/>
      <c r="E125" s="6"/>
      <c r="F125" s="46" t="s">
        <v>32</v>
      </c>
      <c r="G125" s="35" t="s">
        <v>73</v>
      </c>
      <c r="H125" s="47">
        <v>2</v>
      </c>
      <c r="I125" s="107">
        <f t="shared" ref="I125" si="340">U125+AF125+AQ125</f>
        <v>0.64135021097046419</v>
      </c>
      <c r="J125" s="107">
        <f t="shared" ref="J125" si="341">V125+AG125+AR125</f>
        <v>0.68565400843881863</v>
      </c>
      <c r="K125" s="48">
        <v>474</v>
      </c>
      <c r="L125" s="49"/>
      <c r="M125" s="49"/>
      <c r="N125" s="49"/>
      <c r="O125" s="49"/>
      <c r="P125" s="46">
        <v>49</v>
      </c>
      <c r="Q125" s="46">
        <v>215</v>
      </c>
      <c r="R125" s="46">
        <v>25</v>
      </c>
      <c r="S125" s="46">
        <v>8</v>
      </c>
      <c r="T125" s="49">
        <v>1</v>
      </c>
      <c r="U125" s="123">
        <f t="shared" ref="U125" si="342">(P125+Q125+R125)/K125</f>
        <v>0.60970464135021096</v>
      </c>
      <c r="V125" s="107">
        <f t="shared" ref="V125" si="343">(P125+Q125+R125+S125+T125)/K125</f>
        <v>0.62869198312236285</v>
      </c>
      <c r="W125" s="49"/>
      <c r="X125" s="49"/>
      <c r="Y125" s="49"/>
      <c r="Z125" s="49"/>
      <c r="AA125" s="46">
        <v>0</v>
      </c>
      <c r="AB125" s="46">
        <v>0</v>
      </c>
      <c r="AC125" s="46">
        <v>3</v>
      </c>
      <c r="AD125" s="46">
        <v>4</v>
      </c>
      <c r="AE125" s="49">
        <v>0</v>
      </c>
      <c r="AF125" s="123">
        <f t="shared" ref="AF125" si="344">(AA125+AB125+AC125)/K125</f>
        <v>6.3291139240506328E-3</v>
      </c>
      <c r="AG125" s="107">
        <f t="shared" ref="AG125" si="345">(AA125+AB125+AC125+AD125+AE125)/K125</f>
        <v>1.4767932489451477E-2</v>
      </c>
      <c r="AH125" s="49"/>
      <c r="AI125" s="49"/>
      <c r="AJ125" s="49"/>
      <c r="AK125" s="49"/>
      <c r="AL125" s="46">
        <v>4</v>
      </c>
      <c r="AM125" s="46">
        <v>4</v>
      </c>
      <c r="AN125" s="46">
        <v>4</v>
      </c>
      <c r="AO125" s="46">
        <v>4</v>
      </c>
      <c r="AP125" s="49">
        <v>4</v>
      </c>
      <c r="AQ125" s="123">
        <f t="shared" ref="AQ125" si="346">(AL125+AM125+AN125)/K125</f>
        <v>2.5316455696202531E-2</v>
      </c>
      <c r="AR125" s="107">
        <f t="shared" ref="AR125" si="347">(AL125+AM125+AN125+AO125+AP125)/K125</f>
        <v>4.2194092827004218E-2</v>
      </c>
    </row>
    <row r="126" spans="2:49" x14ac:dyDescent="0.25">
      <c r="B126" s="16"/>
      <c r="C126" s="5"/>
      <c r="D126" s="6"/>
      <c r="E126" s="6"/>
      <c r="F126" s="46" t="s">
        <v>2</v>
      </c>
      <c r="G126" s="35" t="s">
        <v>73</v>
      </c>
      <c r="H126" s="47">
        <v>4</v>
      </c>
      <c r="I126" s="107">
        <f t="shared" ref="I126" si="348">U126+AF126+AQ126</f>
        <v>0.95454545454545459</v>
      </c>
      <c r="J126" s="107">
        <f>V126+AG126+AR126</f>
        <v>0.95454545454545459</v>
      </c>
      <c r="K126" s="48">
        <v>22</v>
      </c>
      <c r="L126" s="49"/>
      <c r="M126" s="49"/>
      <c r="N126" s="46">
        <v>19</v>
      </c>
      <c r="O126" s="46">
        <v>1</v>
      </c>
      <c r="P126" s="46">
        <v>1</v>
      </c>
      <c r="Q126" s="46">
        <v>0</v>
      </c>
      <c r="R126" s="46">
        <v>0</v>
      </c>
      <c r="S126" s="46">
        <v>0</v>
      </c>
      <c r="T126" s="49">
        <v>0</v>
      </c>
      <c r="U126" s="123">
        <f t="shared" ref="U126" si="349">(N126+O126+P126+Q126+R126) /K126</f>
        <v>0.95454545454545459</v>
      </c>
      <c r="V126" s="107">
        <f t="shared" ref="V126" si="350">(N126+O126+P126+Q126+R126+S126+T126)/K126</f>
        <v>0.95454545454545459</v>
      </c>
      <c r="W126" s="49"/>
      <c r="X126" s="49"/>
      <c r="Y126" s="46">
        <v>0</v>
      </c>
      <c r="Z126" s="46">
        <v>0</v>
      </c>
      <c r="AA126" s="46">
        <v>0</v>
      </c>
      <c r="AB126" s="46">
        <v>0</v>
      </c>
      <c r="AC126" s="46">
        <v>0</v>
      </c>
      <c r="AD126" s="46">
        <v>0</v>
      </c>
      <c r="AE126" s="49">
        <v>0</v>
      </c>
      <c r="AF126" s="123">
        <f t="shared" ref="AF126" si="351">(Y126+Z126+AA126+AB126+AC126) /K126</f>
        <v>0</v>
      </c>
      <c r="AG126" s="107">
        <f t="shared" ref="AG126" si="352">(Y126+Z126+AA126+AB126+AC126+AD126+AE126)/K126</f>
        <v>0</v>
      </c>
      <c r="AH126" s="49"/>
      <c r="AI126" s="49"/>
      <c r="AJ126" s="46">
        <v>0</v>
      </c>
      <c r="AK126" s="46">
        <v>0</v>
      </c>
      <c r="AL126" s="46">
        <v>0</v>
      </c>
      <c r="AM126" s="46">
        <v>0</v>
      </c>
      <c r="AN126" s="46">
        <v>0</v>
      </c>
      <c r="AO126" s="46">
        <v>0</v>
      </c>
      <c r="AP126" s="49">
        <v>0</v>
      </c>
      <c r="AQ126" s="123">
        <f t="shared" ref="AQ126" si="353">(AJ126+AK126+AL126+AM126+AN126) /K126</f>
        <v>0</v>
      </c>
      <c r="AR126" s="107">
        <f t="shared" ref="AR126" si="354">(AJ126+AK126+AL126+AM126+AN126+AO126+AP126)/K126</f>
        <v>0</v>
      </c>
    </row>
    <row r="127" spans="2:49" x14ac:dyDescent="0.25">
      <c r="B127" s="16"/>
      <c r="C127" s="5"/>
      <c r="D127" s="6"/>
      <c r="E127" s="6"/>
      <c r="F127" s="46" t="s">
        <v>4</v>
      </c>
      <c r="G127" s="35" t="s">
        <v>73</v>
      </c>
      <c r="H127" s="47">
        <v>3</v>
      </c>
      <c r="I127" s="106" t="s">
        <v>28</v>
      </c>
      <c r="J127" s="106" t="s">
        <v>28</v>
      </c>
      <c r="K127" s="53" t="s">
        <v>29</v>
      </c>
      <c r="L127" s="54"/>
      <c r="M127" s="54"/>
      <c r="N127" s="54"/>
      <c r="O127" s="54"/>
      <c r="P127" s="54"/>
      <c r="Q127" s="54"/>
      <c r="R127" s="54"/>
      <c r="S127" s="54"/>
      <c r="T127" s="54"/>
      <c r="U127" s="123"/>
      <c r="V127" s="107"/>
      <c r="W127" s="49"/>
      <c r="X127" s="49"/>
      <c r="Y127" s="49"/>
      <c r="Z127" s="49"/>
      <c r="AA127" s="49"/>
      <c r="AB127" s="49"/>
      <c r="AC127" s="49"/>
      <c r="AD127" s="49"/>
      <c r="AE127" s="49"/>
      <c r="AF127" s="123"/>
      <c r="AG127" s="107"/>
      <c r="AH127" s="49"/>
      <c r="AI127" s="49"/>
      <c r="AJ127" s="49"/>
      <c r="AK127" s="49"/>
      <c r="AL127" s="49"/>
      <c r="AM127" s="49"/>
      <c r="AN127" s="49"/>
      <c r="AO127" s="49"/>
      <c r="AP127" s="49"/>
      <c r="AQ127" s="123"/>
      <c r="AR127" s="107"/>
    </row>
    <row r="128" spans="2:49" x14ac:dyDescent="0.25">
      <c r="B128" s="16"/>
      <c r="C128" s="5"/>
      <c r="D128" s="6"/>
      <c r="E128" s="6"/>
      <c r="F128" s="46" t="s">
        <v>5</v>
      </c>
      <c r="G128" s="35" t="s">
        <v>73</v>
      </c>
      <c r="H128" s="47">
        <v>6</v>
      </c>
      <c r="I128" s="106" t="s">
        <v>28</v>
      </c>
      <c r="J128" s="106" t="s">
        <v>28</v>
      </c>
      <c r="K128" s="53" t="s">
        <v>29</v>
      </c>
      <c r="L128" s="54"/>
      <c r="M128" s="54"/>
      <c r="N128" s="54"/>
      <c r="O128" s="54"/>
      <c r="P128" s="54"/>
      <c r="Q128" s="54"/>
      <c r="R128" s="54"/>
      <c r="S128" s="54"/>
      <c r="T128" s="54"/>
      <c r="U128" s="123"/>
      <c r="V128" s="107"/>
      <c r="W128" s="49"/>
      <c r="X128" s="49"/>
      <c r="Y128" s="49"/>
      <c r="Z128" s="49"/>
      <c r="AA128" s="49"/>
      <c r="AB128" s="49"/>
      <c r="AC128" s="49"/>
      <c r="AD128" s="49"/>
      <c r="AE128" s="49"/>
      <c r="AF128" s="123"/>
      <c r="AG128" s="107"/>
      <c r="AH128" s="49"/>
      <c r="AI128" s="49"/>
      <c r="AJ128" s="49"/>
      <c r="AK128" s="49"/>
      <c r="AL128" s="49"/>
      <c r="AM128" s="49"/>
      <c r="AN128" s="49"/>
      <c r="AO128" s="49"/>
      <c r="AP128" s="49"/>
      <c r="AQ128" s="123"/>
      <c r="AR128" s="107"/>
    </row>
    <row r="129" spans="2:49" s="28" customFormat="1" ht="15.75" thickBot="1" x14ac:dyDescent="0.3">
      <c r="B129" s="27"/>
      <c r="C129" s="8"/>
      <c r="D129" s="8"/>
      <c r="E129" s="8"/>
      <c r="F129" s="50"/>
      <c r="G129" s="44"/>
      <c r="H129" s="51"/>
      <c r="I129" s="108"/>
      <c r="J129" s="108"/>
      <c r="K129" s="52"/>
      <c r="L129" s="50"/>
      <c r="M129" s="50"/>
      <c r="N129" s="50"/>
      <c r="O129" s="50"/>
      <c r="P129" s="50"/>
      <c r="Q129" s="50"/>
      <c r="R129" s="50"/>
      <c r="S129" s="50"/>
      <c r="T129" s="50"/>
      <c r="U129" s="124"/>
      <c r="V129" s="110"/>
      <c r="W129" s="50"/>
      <c r="X129" s="50"/>
      <c r="Y129" s="50"/>
      <c r="Z129" s="50"/>
      <c r="AA129" s="50"/>
      <c r="AB129" s="50"/>
      <c r="AC129" s="50"/>
      <c r="AD129" s="50"/>
      <c r="AE129" s="50"/>
      <c r="AF129" s="124"/>
      <c r="AG129" s="110"/>
      <c r="AH129" s="50"/>
      <c r="AI129" s="50"/>
      <c r="AJ129" s="50"/>
      <c r="AK129" s="50"/>
      <c r="AL129" s="50"/>
      <c r="AM129" s="50"/>
      <c r="AN129" s="50"/>
      <c r="AO129" s="50"/>
      <c r="AP129" s="50"/>
      <c r="AQ129" s="124"/>
      <c r="AR129" s="110"/>
      <c r="AS129" s="26"/>
      <c r="AT129" s="26"/>
      <c r="AU129" s="26"/>
      <c r="AV129" s="26"/>
      <c r="AW129" s="26"/>
    </row>
    <row r="130" spans="2:49" x14ac:dyDescent="0.25">
      <c r="B130" s="16"/>
      <c r="C130" s="5" t="s">
        <v>26</v>
      </c>
      <c r="D130" s="6"/>
      <c r="E130" s="6"/>
      <c r="F130" s="46" t="s">
        <v>1</v>
      </c>
      <c r="G130" s="35" t="s">
        <v>73</v>
      </c>
      <c r="H130" s="47">
        <v>1</v>
      </c>
      <c r="I130" s="107">
        <f t="shared" ref="I130" si="355">U130+AF130+AQ130</f>
        <v>0.74549549549549543</v>
      </c>
      <c r="J130" s="107">
        <f t="shared" ref="J130" si="356">V130+AG130+AR130</f>
        <v>0.77882882882882876</v>
      </c>
      <c r="K130" s="53">
        <v>2220</v>
      </c>
      <c r="L130" s="49"/>
      <c r="M130" s="49"/>
      <c r="N130" s="49"/>
      <c r="O130" s="49"/>
      <c r="P130" s="49"/>
      <c r="Q130" s="54">
        <v>1323</v>
      </c>
      <c r="R130" s="49">
        <v>327</v>
      </c>
      <c r="S130" s="49">
        <v>33</v>
      </c>
      <c r="T130" s="49">
        <v>15</v>
      </c>
      <c r="U130" s="123">
        <f t="shared" ref="U130" si="357">(Q130+R130)/K130</f>
        <v>0.7432432432432432</v>
      </c>
      <c r="V130" s="107">
        <f t="shared" ref="V130" si="358">(Q130+R130+S130+T130)/K130</f>
        <v>0.76486486486486482</v>
      </c>
      <c r="W130" s="49"/>
      <c r="X130" s="49"/>
      <c r="Y130" s="49"/>
      <c r="Z130" s="49"/>
      <c r="AA130" s="49"/>
      <c r="AB130" s="49">
        <v>2</v>
      </c>
      <c r="AC130" s="49">
        <v>0</v>
      </c>
      <c r="AD130" s="49">
        <v>2</v>
      </c>
      <c r="AE130" s="49">
        <v>2</v>
      </c>
      <c r="AF130" s="123">
        <f t="shared" ref="AF130" si="359">(AB130+AC130)/K130</f>
        <v>9.0090090090090091E-4</v>
      </c>
      <c r="AG130" s="107">
        <f t="shared" ref="AG130" si="360">(AB130+AC130+AD130+AE130)/K130</f>
        <v>2.7027027027027029E-3</v>
      </c>
      <c r="AH130" s="49"/>
      <c r="AI130" s="49"/>
      <c r="AJ130" s="49"/>
      <c r="AK130" s="49"/>
      <c r="AL130" s="49"/>
      <c r="AM130" s="49">
        <v>2</v>
      </c>
      <c r="AN130" s="49">
        <v>1</v>
      </c>
      <c r="AO130" s="49">
        <v>11</v>
      </c>
      <c r="AP130" s="49">
        <v>11</v>
      </c>
      <c r="AQ130" s="123">
        <f t="shared" ref="AQ130" si="361">(AM130+AN130)/K130</f>
        <v>1.3513513513513514E-3</v>
      </c>
      <c r="AR130" s="107">
        <f t="shared" ref="AR130" si="362">(AM130+AN130+AO130+AP130)/K130</f>
        <v>1.1261261261261261E-2</v>
      </c>
    </row>
    <row r="131" spans="2:49" x14ac:dyDescent="0.25">
      <c r="B131" s="16"/>
      <c r="C131" s="5"/>
      <c r="D131" s="6"/>
      <c r="E131" s="6"/>
      <c r="F131" s="46" t="s">
        <v>32</v>
      </c>
      <c r="G131" s="35" t="s">
        <v>73</v>
      </c>
      <c r="H131" s="47">
        <v>2</v>
      </c>
      <c r="I131" s="107">
        <f t="shared" ref="I131" si="363">U131+AF131+AQ131</f>
        <v>0.67439910564561201</v>
      </c>
      <c r="J131" s="107">
        <f t="shared" ref="J131" si="364">V131+AG131+AR131</f>
        <v>0.74566797093348236</v>
      </c>
      <c r="K131" s="53">
        <v>3578</v>
      </c>
      <c r="L131" s="49"/>
      <c r="M131" s="49"/>
      <c r="N131" s="49"/>
      <c r="O131" s="49"/>
      <c r="P131" s="46">
        <v>6</v>
      </c>
      <c r="Q131" s="57">
        <v>1825</v>
      </c>
      <c r="R131" s="46">
        <v>536</v>
      </c>
      <c r="S131" s="46">
        <v>144</v>
      </c>
      <c r="T131" s="49">
        <v>67</v>
      </c>
      <c r="U131" s="123">
        <f t="shared" ref="U131" si="365">(P131+Q131+R131)/K131</f>
        <v>0.66154276131917267</v>
      </c>
      <c r="V131" s="107">
        <f t="shared" ref="V131" si="366">(P131+Q131+R131+S131+T131)/K131</f>
        <v>0.72051425377305756</v>
      </c>
      <c r="W131" s="49"/>
      <c r="X131" s="49"/>
      <c r="Y131" s="49"/>
      <c r="Z131" s="49"/>
      <c r="AA131" s="46">
        <v>2</v>
      </c>
      <c r="AB131" s="46">
        <v>2</v>
      </c>
      <c r="AC131" s="46">
        <v>6</v>
      </c>
      <c r="AD131" s="46">
        <v>6</v>
      </c>
      <c r="AE131" s="49">
        <v>8</v>
      </c>
      <c r="AF131" s="123">
        <f t="shared" ref="AF131" si="367">(AA131+AB131+AC131)/K131</f>
        <v>2.7948574622694241E-3</v>
      </c>
      <c r="AG131" s="107">
        <f t="shared" ref="AG131" si="368">(AA131+AB131+AC131+AD131+AE131)/K131</f>
        <v>6.7076579094466184E-3</v>
      </c>
      <c r="AH131" s="49"/>
      <c r="AI131" s="49"/>
      <c r="AJ131" s="49"/>
      <c r="AK131" s="49"/>
      <c r="AL131" s="46">
        <v>3</v>
      </c>
      <c r="AM131" s="46">
        <v>10</v>
      </c>
      <c r="AN131" s="46">
        <v>23</v>
      </c>
      <c r="AO131" s="46">
        <v>12</v>
      </c>
      <c r="AP131" s="49">
        <v>18</v>
      </c>
      <c r="AQ131" s="123">
        <f t="shared" ref="AQ131" si="369">(AL131+AM131+AN131)/K131</f>
        <v>1.0061486864169928E-2</v>
      </c>
      <c r="AR131" s="107">
        <f t="shared" ref="AR131" si="370">(AL131+AM131+AN131+AO131+AP131)/K131</f>
        <v>1.8446059250978201E-2</v>
      </c>
    </row>
    <row r="132" spans="2:49" x14ac:dyDescent="0.25">
      <c r="B132" s="16"/>
      <c r="C132" s="5"/>
      <c r="D132" s="6"/>
      <c r="E132" s="6"/>
      <c r="F132" s="46" t="s">
        <v>2</v>
      </c>
      <c r="G132" s="35" t="s">
        <v>73</v>
      </c>
      <c r="H132" s="47">
        <v>4</v>
      </c>
      <c r="I132" s="107">
        <f t="shared" ref="I132" si="371">U132+AF132+AQ132</f>
        <v>0.57783018867924529</v>
      </c>
      <c r="J132" s="107">
        <f>V132+AG132+AR132</f>
        <v>0.62971698113207553</v>
      </c>
      <c r="K132" s="48">
        <v>424</v>
      </c>
      <c r="L132" s="49"/>
      <c r="M132" s="49"/>
      <c r="N132" s="46">
        <v>39</v>
      </c>
      <c r="O132" s="46">
        <v>82</v>
      </c>
      <c r="P132" s="46">
        <v>64</v>
      </c>
      <c r="Q132" s="46">
        <v>28</v>
      </c>
      <c r="R132" s="46">
        <v>23</v>
      </c>
      <c r="S132" s="46">
        <v>16</v>
      </c>
      <c r="T132" s="49">
        <v>5</v>
      </c>
      <c r="U132" s="123">
        <f t="shared" ref="U132" si="372">(N132+O132+P132+Q132+R132) /K132</f>
        <v>0.55660377358490565</v>
      </c>
      <c r="V132" s="107">
        <f t="shared" ref="V132" si="373">(N132+O132+P132+Q132+R132+S132+T132)/K132</f>
        <v>0.60613207547169812</v>
      </c>
      <c r="W132" s="49"/>
      <c r="X132" s="49"/>
      <c r="Y132" s="46">
        <v>1</v>
      </c>
      <c r="Z132" s="46">
        <v>0</v>
      </c>
      <c r="AA132" s="46">
        <v>0</v>
      </c>
      <c r="AB132" s="46">
        <v>0</v>
      </c>
      <c r="AC132" s="46">
        <v>0</v>
      </c>
      <c r="AD132" s="46">
        <v>0</v>
      </c>
      <c r="AE132" s="49">
        <v>0</v>
      </c>
      <c r="AF132" s="123">
        <f t="shared" ref="AF132" si="374">(Y132+Z132+AA132+AB132+AC132) /K132</f>
        <v>2.3584905660377358E-3</v>
      </c>
      <c r="AG132" s="107">
        <f t="shared" ref="AG132" si="375">(Y132+Z132+AA132+AB132+AC132+AD132+AE132)/K132</f>
        <v>2.3584905660377358E-3</v>
      </c>
      <c r="AH132" s="49"/>
      <c r="AI132" s="49"/>
      <c r="AJ132" s="46">
        <v>1</v>
      </c>
      <c r="AK132" s="46">
        <v>0</v>
      </c>
      <c r="AL132" s="46">
        <v>3</v>
      </c>
      <c r="AM132" s="46">
        <v>0</v>
      </c>
      <c r="AN132" s="46">
        <v>4</v>
      </c>
      <c r="AO132" s="46">
        <v>1</v>
      </c>
      <c r="AP132" s="49">
        <v>0</v>
      </c>
      <c r="AQ132" s="123">
        <f t="shared" ref="AQ132" si="376">(AJ132+AK132+AL132+AM132+AN132) /K132</f>
        <v>1.8867924528301886E-2</v>
      </c>
      <c r="AR132" s="107">
        <f t="shared" ref="AR132" si="377">(AJ132+AK132+AL132+AM132+AN132+AO132+AP132)/K132</f>
        <v>2.1226415094339621E-2</v>
      </c>
    </row>
    <row r="133" spans="2:49" x14ac:dyDescent="0.25">
      <c r="B133" s="16"/>
      <c r="C133" s="5"/>
      <c r="D133" s="6"/>
      <c r="E133" s="6"/>
      <c r="F133" s="46" t="s">
        <v>4</v>
      </c>
      <c r="G133" s="35" t="s">
        <v>73</v>
      </c>
      <c r="H133" s="47">
        <v>3</v>
      </c>
      <c r="I133" s="106" t="s">
        <v>28</v>
      </c>
      <c r="J133" s="106" t="s">
        <v>28</v>
      </c>
      <c r="K133" s="53" t="s">
        <v>29</v>
      </c>
      <c r="L133" s="54"/>
      <c r="M133" s="54"/>
      <c r="N133" s="54"/>
      <c r="O133" s="54"/>
      <c r="P133" s="54"/>
      <c r="Q133" s="54"/>
      <c r="R133" s="54"/>
      <c r="S133" s="54"/>
      <c r="T133" s="54"/>
      <c r="U133" s="123"/>
      <c r="V133" s="107"/>
      <c r="W133" s="49"/>
      <c r="X133" s="49"/>
      <c r="Y133" s="49"/>
      <c r="Z133" s="49"/>
      <c r="AA133" s="49"/>
      <c r="AB133" s="49"/>
      <c r="AC133" s="49"/>
      <c r="AD133" s="49"/>
      <c r="AE133" s="49"/>
      <c r="AF133" s="123"/>
      <c r="AG133" s="107"/>
      <c r="AH133" s="49"/>
      <c r="AI133" s="49"/>
      <c r="AJ133" s="49"/>
      <c r="AK133" s="49"/>
      <c r="AL133" s="49"/>
      <c r="AM133" s="49"/>
      <c r="AN133" s="49"/>
      <c r="AO133" s="49"/>
      <c r="AP133" s="49"/>
      <c r="AQ133" s="123"/>
      <c r="AR133" s="107"/>
    </row>
    <row r="134" spans="2:49" x14ac:dyDescent="0.25">
      <c r="B134" s="16"/>
      <c r="C134" s="5"/>
      <c r="D134" s="6"/>
      <c r="E134" s="6"/>
      <c r="F134" s="46" t="s">
        <v>5</v>
      </c>
      <c r="G134" s="35" t="s">
        <v>73</v>
      </c>
      <c r="H134" s="47">
        <v>6</v>
      </c>
      <c r="I134" s="106" t="s">
        <v>28</v>
      </c>
      <c r="J134" s="106" t="s">
        <v>28</v>
      </c>
      <c r="K134" s="53" t="s">
        <v>29</v>
      </c>
      <c r="L134" s="54"/>
      <c r="M134" s="54"/>
      <c r="N134" s="54"/>
      <c r="O134" s="54"/>
      <c r="P134" s="54"/>
      <c r="Q134" s="54"/>
      <c r="R134" s="54"/>
      <c r="S134" s="54"/>
      <c r="T134" s="54"/>
      <c r="U134" s="123"/>
      <c r="V134" s="107"/>
      <c r="W134" s="49"/>
      <c r="X134" s="49"/>
      <c r="Y134" s="49"/>
      <c r="Z134" s="49"/>
      <c r="AA134" s="49"/>
      <c r="AB134" s="49"/>
      <c r="AC134" s="49"/>
      <c r="AD134" s="49"/>
      <c r="AE134" s="49"/>
      <c r="AF134" s="123"/>
      <c r="AG134" s="107"/>
      <c r="AH134" s="49"/>
      <c r="AI134" s="49"/>
      <c r="AJ134" s="49"/>
      <c r="AK134" s="49"/>
      <c r="AL134" s="49"/>
      <c r="AM134" s="49"/>
      <c r="AN134" s="49"/>
      <c r="AO134" s="49"/>
      <c r="AP134" s="49"/>
      <c r="AQ134" s="123"/>
      <c r="AR134" s="107"/>
    </row>
    <row r="135" spans="2:49" s="10" customFormat="1" ht="15.75" thickBot="1" x14ac:dyDescent="0.3">
      <c r="B135" s="15"/>
      <c r="C135" s="8"/>
      <c r="D135" s="9"/>
      <c r="E135" s="9"/>
      <c r="F135" s="50"/>
      <c r="G135" s="44"/>
      <c r="H135" s="51"/>
      <c r="I135" s="108"/>
      <c r="J135" s="108"/>
      <c r="K135" s="52"/>
      <c r="L135" s="50"/>
      <c r="M135" s="50"/>
      <c r="N135" s="50"/>
      <c r="O135" s="50"/>
      <c r="P135" s="50"/>
      <c r="Q135" s="50"/>
      <c r="R135" s="50"/>
      <c r="S135" s="50"/>
      <c r="T135" s="50"/>
      <c r="U135" s="124"/>
      <c r="V135" s="110"/>
      <c r="W135" s="50"/>
      <c r="X135" s="50"/>
      <c r="Y135" s="50"/>
      <c r="Z135" s="50"/>
      <c r="AA135" s="50"/>
      <c r="AB135" s="50"/>
      <c r="AC135" s="50"/>
      <c r="AD135" s="50"/>
      <c r="AE135" s="50"/>
      <c r="AF135" s="124"/>
      <c r="AG135" s="110"/>
      <c r="AH135" s="50"/>
      <c r="AI135" s="50"/>
      <c r="AJ135" s="50"/>
      <c r="AK135" s="50"/>
      <c r="AL135" s="50"/>
      <c r="AM135" s="50"/>
      <c r="AN135" s="50"/>
      <c r="AO135" s="50"/>
      <c r="AP135" s="50"/>
      <c r="AQ135" s="124"/>
      <c r="AR135" s="110"/>
      <c r="AS135" s="17"/>
      <c r="AT135" s="17"/>
      <c r="AU135" s="17"/>
      <c r="AV135" s="17"/>
      <c r="AW135" s="17"/>
    </row>
    <row r="136" spans="2:49" x14ac:dyDescent="0.25">
      <c r="B136" s="16"/>
      <c r="C136" s="5" t="s">
        <v>27</v>
      </c>
      <c r="D136" s="6"/>
      <c r="E136" s="6"/>
      <c r="F136" s="46" t="s">
        <v>1</v>
      </c>
      <c r="G136" s="35" t="s">
        <v>73</v>
      </c>
      <c r="H136" s="47">
        <v>1</v>
      </c>
      <c r="I136" s="106" t="s">
        <v>28</v>
      </c>
      <c r="J136" s="106" t="s">
        <v>28</v>
      </c>
      <c r="K136" s="48" t="s">
        <v>29</v>
      </c>
      <c r="L136" s="49"/>
      <c r="M136" s="49"/>
      <c r="N136" s="49"/>
      <c r="O136" s="49"/>
      <c r="P136" s="49"/>
      <c r="Q136" s="49"/>
      <c r="R136" s="49"/>
      <c r="S136" s="49"/>
      <c r="T136" s="49"/>
      <c r="U136" s="123"/>
      <c r="V136" s="107"/>
      <c r="W136" s="49"/>
      <c r="X136" s="49"/>
      <c r="Y136" s="49"/>
      <c r="Z136" s="49"/>
      <c r="AA136" s="49"/>
      <c r="AB136" s="49"/>
      <c r="AC136" s="49"/>
      <c r="AD136" s="49"/>
      <c r="AE136" s="49"/>
      <c r="AF136" s="123"/>
      <c r="AG136" s="107"/>
      <c r="AH136" s="49"/>
      <c r="AI136" s="49"/>
      <c r="AJ136" s="49"/>
      <c r="AK136" s="49"/>
      <c r="AL136" s="49"/>
      <c r="AM136" s="49"/>
      <c r="AN136" s="49"/>
      <c r="AO136" s="49"/>
      <c r="AP136" s="49"/>
      <c r="AQ136" s="123"/>
      <c r="AR136" s="107"/>
    </row>
    <row r="137" spans="2:49" x14ac:dyDescent="0.25">
      <c r="B137" s="16"/>
      <c r="C137" s="5"/>
      <c r="D137" s="6"/>
      <c r="E137" s="6"/>
      <c r="F137" s="46" t="s">
        <v>32</v>
      </c>
      <c r="G137" s="35" t="s">
        <v>73</v>
      </c>
      <c r="H137" s="47">
        <v>2</v>
      </c>
      <c r="I137" s="106" t="s">
        <v>28</v>
      </c>
      <c r="J137" s="106" t="s">
        <v>28</v>
      </c>
      <c r="K137" s="48" t="s">
        <v>29</v>
      </c>
      <c r="L137" s="49"/>
      <c r="M137" s="49"/>
      <c r="N137" s="49"/>
      <c r="O137" s="49"/>
      <c r="P137" s="49"/>
      <c r="Q137" s="49"/>
      <c r="R137" s="49"/>
      <c r="S137" s="49"/>
      <c r="T137" s="49"/>
      <c r="U137" s="123"/>
      <c r="V137" s="107"/>
      <c r="W137" s="49"/>
      <c r="X137" s="49"/>
      <c r="Y137" s="49"/>
      <c r="Z137" s="49"/>
      <c r="AA137" s="49"/>
      <c r="AB137" s="49"/>
      <c r="AC137" s="49"/>
      <c r="AD137" s="49"/>
      <c r="AE137" s="49"/>
      <c r="AF137" s="123"/>
      <c r="AG137" s="107"/>
      <c r="AH137" s="49"/>
      <c r="AI137" s="49"/>
      <c r="AJ137" s="49"/>
      <c r="AK137" s="49"/>
      <c r="AL137" s="49"/>
      <c r="AM137" s="49"/>
      <c r="AN137" s="49"/>
      <c r="AO137" s="49"/>
      <c r="AP137" s="49"/>
      <c r="AQ137" s="123"/>
      <c r="AR137" s="107"/>
    </row>
    <row r="138" spans="2:49" x14ac:dyDescent="0.25">
      <c r="B138" s="16"/>
      <c r="C138" s="5"/>
      <c r="D138" s="6"/>
      <c r="E138" s="6"/>
      <c r="F138" s="46" t="s">
        <v>2</v>
      </c>
      <c r="G138" s="35" t="s">
        <v>73</v>
      </c>
      <c r="H138" s="47">
        <v>4</v>
      </c>
      <c r="I138" s="107">
        <f t="shared" ref="I138" si="378">U138+AF138+AQ138</f>
        <v>0.70303030303030312</v>
      </c>
      <c r="J138" s="107">
        <f>V138+AG138+AR138</f>
        <v>0.76363636363636356</v>
      </c>
      <c r="K138" s="48">
        <v>165</v>
      </c>
      <c r="L138" s="49"/>
      <c r="M138" s="49"/>
      <c r="N138" s="46">
        <v>8</v>
      </c>
      <c r="O138" s="46">
        <v>35</v>
      </c>
      <c r="P138" s="46">
        <v>29</v>
      </c>
      <c r="Q138" s="46">
        <v>16</v>
      </c>
      <c r="R138" s="46">
        <v>9</v>
      </c>
      <c r="S138" s="46">
        <v>2</v>
      </c>
      <c r="T138" s="49">
        <v>3</v>
      </c>
      <c r="U138" s="123">
        <f t="shared" ref="U138" si="379">(N138+O138+P138+Q138+R138) /K138</f>
        <v>0.58787878787878789</v>
      </c>
      <c r="V138" s="107">
        <f t="shared" ref="V138" si="380">(N138+O138+P138+Q138+R138+S138+T138)/K138</f>
        <v>0.61818181818181817</v>
      </c>
      <c r="W138" s="49"/>
      <c r="X138" s="49"/>
      <c r="Y138" s="46">
        <v>0</v>
      </c>
      <c r="Z138" s="46">
        <v>0</v>
      </c>
      <c r="AA138" s="46">
        <v>1</v>
      </c>
      <c r="AB138" s="46">
        <v>8</v>
      </c>
      <c r="AC138" s="46">
        <v>0</v>
      </c>
      <c r="AD138" s="46">
        <v>4</v>
      </c>
      <c r="AE138" s="49">
        <v>0</v>
      </c>
      <c r="AF138" s="123">
        <f t="shared" ref="AF138" si="381">(Y138+Z138+AA138+AB138+AC138) /K138</f>
        <v>5.4545454545454543E-2</v>
      </c>
      <c r="AG138" s="107">
        <f t="shared" ref="AG138" si="382">(Y138+Z138+AA138+AB138+AC138+AD138+AE138)/K138</f>
        <v>7.8787878787878782E-2</v>
      </c>
      <c r="AH138" s="49"/>
      <c r="AI138" s="49"/>
      <c r="AJ138" s="46">
        <v>1</v>
      </c>
      <c r="AK138" s="46">
        <v>2</v>
      </c>
      <c r="AL138" s="46">
        <v>1</v>
      </c>
      <c r="AM138" s="46">
        <v>4</v>
      </c>
      <c r="AN138" s="46">
        <v>2</v>
      </c>
      <c r="AO138" s="46">
        <v>1</v>
      </c>
      <c r="AP138" s="49">
        <v>0</v>
      </c>
      <c r="AQ138" s="123">
        <f t="shared" ref="AQ138" si="383">(AJ138+AK138+AL138+AM138+AN138) /K138</f>
        <v>6.0606060606060608E-2</v>
      </c>
      <c r="AR138" s="107">
        <f t="shared" ref="AR138" si="384">(AJ138+AK138+AL138+AM138+AN138+AO138+AP138)/K138</f>
        <v>6.6666666666666666E-2</v>
      </c>
    </row>
    <row r="139" spans="2:49" x14ac:dyDescent="0.25">
      <c r="B139" s="16"/>
      <c r="C139" s="5"/>
      <c r="D139" s="6"/>
      <c r="E139" s="6"/>
      <c r="F139" s="46" t="s">
        <v>4</v>
      </c>
      <c r="G139" s="35" t="s">
        <v>73</v>
      </c>
      <c r="H139" s="47">
        <v>3</v>
      </c>
      <c r="I139" s="106" t="s">
        <v>28</v>
      </c>
      <c r="J139" s="106" t="s">
        <v>28</v>
      </c>
      <c r="K139" s="53" t="s">
        <v>29</v>
      </c>
      <c r="L139" s="54"/>
      <c r="M139" s="54"/>
      <c r="N139" s="54"/>
      <c r="O139" s="54"/>
      <c r="P139" s="54"/>
      <c r="Q139" s="54"/>
      <c r="R139" s="54"/>
      <c r="S139" s="54"/>
      <c r="T139" s="54"/>
      <c r="U139" s="123"/>
      <c r="V139" s="107"/>
      <c r="W139" s="49"/>
      <c r="X139" s="49"/>
      <c r="Y139" s="49"/>
      <c r="Z139" s="49"/>
      <c r="AA139" s="49"/>
      <c r="AB139" s="49"/>
      <c r="AC139" s="49"/>
      <c r="AD139" s="49"/>
      <c r="AE139" s="49"/>
      <c r="AF139" s="123"/>
      <c r="AG139" s="107"/>
      <c r="AH139" s="49"/>
      <c r="AI139" s="49"/>
      <c r="AJ139" s="49"/>
      <c r="AK139" s="49"/>
      <c r="AL139" s="49"/>
      <c r="AM139" s="49"/>
      <c r="AN139" s="49"/>
      <c r="AO139" s="49"/>
      <c r="AP139" s="49"/>
      <c r="AQ139" s="123"/>
      <c r="AR139" s="107"/>
    </row>
    <row r="140" spans="2:49" x14ac:dyDescent="0.25">
      <c r="B140" s="16"/>
      <c r="C140" s="5"/>
      <c r="D140" s="6"/>
      <c r="E140" s="6"/>
      <c r="F140" s="46" t="s">
        <v>5</v>
      </c>
      <c r="G140" s="35" t="s">
        <v>73</v>
      </c>
      <c r="H140" s="47">
        <v>6</v>
      </c>
      <c r="I140" s="106" t="s">
        <v>28</v>
      </c>
      <c r="J140" s="106" t="s">
        <v>28</v>
      </c>
      <c r="K140" s="53" t="s">
        <v>29</v>
      </c>
      <c r="L140" s="54"/>
      <c r="M140" s="54"/>
      <c r="N140" s="54"/>
      <c r="O140" s="54"/>
      <c r="P140" s="54"/>
      <c r="Q140" s="54"/>
      <c r="R140" s="54"/>
      <c r="S140" s="54"/>
      <c r="T140" s="54"/>
      <c r="U140" s="123"/>
      <c r="V140" s="107"/>
      <c r="W140" s="49"/>
      <c r="X140" s="49"/>
      <c r="Y140" s="49"/>
      <c r="Z140" s="49"/>
      <c r="AA140" s="49"/>
      <c r="AB140" s="49"/>
      <c r="AC140" s="49"/>
      <c r="AD140" s="49"/>
      <c r="AE140" s="49"/>
      <c r="AF140" s="123"/>
      <c r="AG140" s="107"/>
      <c r="AH140" s="49"/>
      <c r="AI140" s="49"/>
      <c r="AJ140" s="49"/>
      <c r="AK140" s="49"/>
      <c r="AL140" s="49"/>
      <c r="AM140" s="49"/>
      <c r="AN140" s="49"/>
      <c r="AO140" s="49"/>
      <c r="AP140" s="49"/>
      <c r="AQ140" s="123"/>
      <c r="AR140" s="107"/>
    </row>
    <row r="141" spans="2:49" s="10" customFormat="1" ht="15.75" thickBot="1" x14ac:dyDescent="0.3">
      <c r="B141" s="15"/>
      <c r="C141" s="8"/>
      <c r="D141" s="9"/>
      <c r="E141" s="9"/>
      <c r="F141" s="50"/>
      <c r="G141" s="44"/>
      <c r="H141" s="51"/>
      <c r="I141" s="108"/>
      <c r="J141" s="108"/>
      <c r="K141" s="52"/>
      <c r="L141" s="50"/>
      <c r="M141" s="50"/>
      <c r="N141" s="50"/>
      <c r="O141" s="50"/>
      <c r="P141" s="50"/>
      <c r="Q141" s="50"/>
      <c r="R141" s="50"/>
      <c r="S141" s="50"/>
      <c r="T141" s="50"/>
      <c r="U141" s="124"/>
      <c r="V141" s="110"/>
      <c r="W141" s="50"/>
      <c r="X141" s="50"/>
      <c r="Y141" s="50"/>
      <c r="Z141" s="50"/>
      <c r="AA141" s="50"/>
      <c r="AB141" s="50"/>
      <c r="AC141" s="50"/>
      <c r="AD141" s="50"/>
      <c r="AE141" s="50"/>
      <c r="AF141" s="124"/>
      <c r="AG141" s="110"/>
      <c r="AH141" s="50"/>
      <c r="AI141" s="50"/>
      <c r="AJ141" s="50"/>
      <c r="AK141" s="50"/>
      <c r="AL141" s="50"/>
      <c r="AM141" s="50"/>
      <c r="AN141" s="50"/>
      <c r="AO141" s="50"/>
      <c r="AP141" s="50"/>
      <c r="AQ141" s="124"/>
      <c r="AR141" s="110"/>
      <c r="AS141" s="17"/>
      <c r="AT141" s="17"/>
      <c r="AU141" s="17"/>
      <c r="AV141" s="17"/>
      <c r="AW141" s="17"/>
    </row>
    <row r="142" spans="2:49" x14ac:dyDescent="0.25">
      <c r="B142" s="16"/>
      <c r="C142" s="5" t="s">
        <v>6</v>
      </c>
      <c r="D142" s="6"/>
      <c r="E142" s="6"/>
      <c r="F142" s="46" t="s">
        <v>1</v>
      </c>
      <c r="G142" s="35" t="s">
        <v>73</v>
      </c>
      <c r="H142" s="47">
        <v>1</v>
      </c>
      <c r="I142" s="107">
        <f t="shared" ref="I142" si="385">U142+AF142+AQ142</f>
        <v>0.01</v>
      </c>
      <c r="J142" s="107">
        <f t="shared" ref="J142" si="386">V142+AG142+AR142</f>
        <v>2.6666666666666668E-2</v>
      </c>
      <c r="K142" s="48">
        <v>300</v>
      </c>
      <c r="L142" s="49"/>
      <c r="M142" s="49"/>
      <c r="N142" s="49"/>
      <c r="O142" s="49"/>
      <c r="P142" s="49"/>
      <c r="Q142" s="49">
        <v>0</v>
      </c>
      <c r="R142" s="49">
        <v>0</v>
      </c>
      <c r="S142" s="49">
        <v>0</v>
      </c>
      <c r="T142" s="49">
        <v>1</v>
      </c>
      <c r="U142" s="123">
        <f t="shared" ref="U142" si="387">(Q142+R142)/K142</f>
        <v>0</v>
      </c>
      <c r="V142" s="107">
        <f t="shared" ref="V142" si="388">(Q142+R142+S142+T142)/K142</f>
        <v>3.3333333333333335E-3</v>
      </c>
      <c r="W142" s="49"/>
      <c r="X142" s="49"/>
      <c r="Y142" s="49"/>
      <c r="Z142" s="49"/>
      <c r="AA142" s="49"/>
      <c r="AB142" s="49">
        <v>0</v>
      </c>
      <c r="AC142" s="49">
        <v>0</v>
      </c>
      <c r="AD142" s="49">
        <v>0</v>
      </c>
      <c r="AE142" s="49">
        <v>0</v>
      </c>
      <c r="AF142" s="123">
        <f t="shared" ref="AF142" si="389">(AB142+AC142)/K142</f>
        <v>0</v>
      </c>
      <c r="AG142" s="107">
        <f t="shared" ref="AG142" si="390">(AB142+AC142+AD142+AE142)/K142</f>
        <v>0</v>
      </c>
      <c r="AH142" s="49"/>
      <c r="AI142" s="49"/>
      <c r="AJ142" s="49"/>
      <c r="AK142" s="49"/>
      <c r="AL142" s="49"/>
      <c r="AM142" s="49">
        <v>2</v>
      </c>
      <c r="AN142" s="49">
        <v>1</v>
      </c>
      <c r="AO142" s="49">
        <v>3</v>
      </c>
      <c r="AP142" s="49">
        <v>1</v>
      </c>
      <c r="AQ142" s="123">
        <f t="shared" ref="AQ142" si="391">(AM142+AN142)/K142</f>
        <v>0.01</v>
      </c>
      <c r="AR142" s="107">
        <f t="shared" ref="AR142" si="392">(AM142+AN142+AO142+AP142)/K142</f>
        <v>2.3333333333333334E-2</v>
      </c>
    </row>
    <row r="143" spans="2:49" x14ac:dyDescent="0.25">
      <c r="B143" s="16"/>
      <c r="C143" s="5"/>
      <c r="D143" s="6"/>
      <c r="E143" s="6"/>
      <c r="F143" s="46" t="s">
        <v>32</v>
      </c>
      <c r="G143" s="35" t="s">
        <v>73</v>
      </c>
      <c r="H143" s="47">
        <v>2</v>
      </c>
      <c r="I143" s="107">
        <f t="shared" ref="I143" si="393">U143+AF143+AQ143</f>
        <v>0.95918367346938771</v>
      </c>
      <c r="J143" s="107">
        <f t="shared" ref="J143" si="394">V143+AG143+AR143</f>
        <v>0.95918367346938771</v>
      </c>
      <c r="K143" s="48">
        <v>49</v>
      </c>
      <c r="L143" s="49"/>
      <c r="M143" s="49"/>
      <c r="N143" s="54"/>
      <c r="O143" s="49"/>
      <c r="P143" s="46">
        <v>2</v>
      </c>
      <c r="Q143" s="46">
        <v>43</v>
      </c>
      <c r="R143" s="46">
        <v>2</v>
      </c>
      <c r="S143" s="46">
        <v>0</v>
      </c>
      <c r="T143" s="49">
        <v>0</v>
      </c>
      <c r="U143" s="123">
        <f t="shared" ref="U143" si="395">(P143+Q143+R143)/K143</f>
        <v>0.95918367346938771</v>
      </c>
      <c r="V143" s="107">
        <f t="shared" ref="V143" si="396">(P143+Q143+R143+S143+T143)/K143</f>
        <v>0.95918367346938771</v>
      </c>
      <c r="W143" s="49"/>
      <c r="X143" s="49"/>
      <c r="Y143" s="49"/>
      <c r="Z143" s="49"/>
      <c r="AA143" s="46">
        <v>0</v>
      </c>
      <c r="AB143" s="46">
        <v>0</v>
      </c>
      <c r="AC143" s="46">
        <v>0</v>
      </c>
      <c r="AD143" s="46">
        <v>0</v>
      </c>
      <c r="AE143" s="49">
        <v>0</v>
      </c>
      <c r="AF143" s="123">
        <f t="shared" ref="AF143" si="397">(AA143+AB143+AC143)/K143</f>
        <v>0</v>
      </c>
      <c r="AG143" s="107">
        <f t="shared" ref="AG143" si="398">(AA143+AB143+AC143+AD143+AE143)/K143</f>
        <v>0</v>
      </c>
      <c r="AH143" s="49"/>
      <c r="AI143" s="49"/>
      <c r="AJ143" s="49"/>
      <c r="AK143" s="49"/>
      <c r="AL143" s="46">
        <v>0</v>
      </c>
      <c r="AM143" s="46">
        <v>0</v>
      </c>
      <c r="AN143" s="46">
        <v>0</v>
      </c>
      <c r="AO143" s="46">
        <v>0</v>
      </c>
      <c r="AP143" s="49">
        <v>0</v>
      </c>
      <c r="AQ143" s="123">
        <f t="shared" ref="AQ143" si="399">(AL143+AM143+AN143)/K143</f>
        <v>0</v>
      </c>
      <c r="AR143" s="107">
        <f t="shared" ref="AR143" si="400">(AL143+AM143+AN143+AO143+AP143)/K143</f>
        <v>0</v>
      </c>
    </row>
    <row r="144" spans="2:49" x14ac:dyDescent="0.25">
      <c r="B144" s="16"/>
      <c r="C144" s="5"/>
      <c r="D144" s="6"/>
      <c r="E144" s="6"/>
      <c r="F144" s="46" t="s">
        <v>2</v>
      </c>
      <c r="G144" s="35" t="s">
        <v>73</v>
      </c>
      <c r="H144" s="47">
        <v>4</v>
      </c>
      <c r="I144" s="107">
        <f t="shared" ref="I144" si="401">U144+AF144+AQ144</f>
        <v>0.67147140221402213</v>
      </c>
      <c r="J144" s="107">
        <f>V144+AG144+AR144</f>
        <v>0.79543357933579339</v>
      </c>
      <c r="K144" s="53">
        <v>8672</v>
      </c>
      <c r="L144" s="54"/>
      <c r="M144" s="54"/>
      <c r="N144" s="46">
        <v>175</v>
      </c>
      <c r="O144" s="46">
        <v>542</v>
      </c>
      <c r="P144" s="57">
        <v>1061</v>
      </c>
      <c r="Q144" s="57">
        <v>1832</v>
      </c>
      <c r="R144" s="57">
        <v>1816</v>
      </c>
      <c r="S144" s="46">
        <v>618</v>
      </c>
      <c r="T144" s="49">
        <v>189</v>
      </c>
      <c r="U144" s="123">
        <f t="shared" ref="U144" si="402">(N144+O144+P144+Q144+R144) /K144</f>
        <v>0.62569188191881919</v>
      </c>
      <c r="V144" s="107">
        <f t="shared" ref="V144" si="403">(N144+O144+P144+Q144+R144+S144+T144)/K144</f>
        <v>0.71875</v>
      </c>
      <c r="W144" s="49"/>
      <c r="X144" s="49"/>
      <c r="Y144" s="46">
        <v>4</v>
      </c>
      <c r="Z144" s="46">
        <v>5</v>
      </c>
      <c r="AA144" s="46">
        <v>20</v>
      </c>
      <c r="AB144" s="46">
        <v>32</v>
      </c>
      <c r="AC144" s="46">
        <v>70</v>
      </c>
      <c r="AD144" s="46">
        <v>85</v>
      </c>
      <c r="AE144" s="49">
        <v>61</v>
      </c>
      <c r="AF144" s="123">
        <f t="shared" ref="AF144" si="404">(Y144+Z144+AA144+AB144+AC144) /K144</f>
        <v>1.5106088560885609E-2</v>
      </c>
      <c r="AG144" s="107">
        <f t="shared" ref="AG144" si="405">(Y144+Z144+AA144+AB144+AC144+AD144+AE144)/K144</f>
        <v>3.1941881918819186E-2</v>
      </c>
      <c r="AH144" s="49"/>
      <c r="AI144" s="49"/>
      <c r="AJ144" s="46">
        <v>2</v>
      </c>
      <c r="AK144" s="46">
        <v>12</v>
      </c>
      <c r="AL144" s="46">
        <v>78</v>
      </c>
      <c r="AM144" s="46">
        <v>99</v>
      </c>
      <c r="AN144" s="46">
        <v>75</v>
      </c>
      <c r="AO144" s="46">
        <v>70</v>
      </c>
      <c r="AP144" s="49">
        <v>52</v>
      </c>
      <c r="AQ144" s="123">
        <f t="shared" ref="AQ144" si="406">(AJ144+AK144+AL144+AM144+AN144) /K144</f>
        <v>3.0673431734317344E-2</v>
      </c>
      <c r="AR144" s="107">
        <f t="shared" ref="AR144" si="407">(AJ144+AK144+AL144+AM144+AN144+AO144+AP144)/K144</f>
        <v>4.4741697416974167E-2</v>
      </c>
    </row>
    <row r="145" spans="2:49" x14ac:dyDescent="0.25">
      <c r="B145" s="16"/>
      <c r="C145" s="5"/>
      <c r="D145" s="6"/>
      <c r="E145" s="6"/>
      <c r="F145" s="46" t="s">
        <v>4</v>
      </c>
      <c r="G145" s="35" t="s">
        <v>73</v>
      </c>
      <c r="H145" s="47">
        <v>3</v>
      </c>
      <c r="I145" s="107">
        <f t="shared" ref="I145" si="408">U145+AF145+AQ145</f>
        <v>0.77609108159392792</v>
      </c>
      <c r="J145" s="107">
        <f t="shared" ref="J145" si="409">V145+AG145+AR145</f>
        <v>0.85515496521189116</v>
      </c>
      <c r="K145" s="53">
        <v>1581</v>
      </c>
      <c r="L145" s="54"/>
      <c r="M145" s="54"/>
      <c r="N145" s="54"/>
      <c r="O145" s="57">
        <v>11</v>
      </c>
      <c r="P145" s="57">
        <v>279</v>
      </c>
      <c r="Q145" s="57">
        <v>718</v>
      </c>
      <c r="R145" s="57">
        <v>196</v>
      </c>
      <c r="S145" s="57">
        <v>58</v>
      </c>
      <c r="T145" s="54">
        <v>28</v>
      </c>
      <c r="U145" s="123">
        <f t="shared" ref="U145" si="410">(O145+P145+Q145+R145)/K145</f>
        <v>0.76154332700822269</v>
      </c>
      <c r="V145" s="107">
        <f t="shared" ref="V145" si="411">(O145+P145+Q145+R145+S145+T145)/K145</f>
        <v>0.81593927893738138</v>
      </c>
      <c r="W145" s="49"/>
      <c r="X145" s="49"/>
      <c r="Y145" s="49"/>
      <c r="Z145" s="46">
        <v>0</v>
      </c>
      <c r="AA145" s="46">
        <v>1</v>
      </c>
      <c r="AB145" s="46">
        <v>0</v>
      </c>
      <c r="AC145" s="46">
        <v>0</v>
      </c>
      <c r="AD145" s="46">
        <v>0</v>
      </c>
      <c r="AE145" s="49">
        <v>0</v>
      </c>
      <c r="AF145" s="123">
        <f t="shared" ref="AF145" si="412">(Z145+AA145+AB145+AC145)/K145</f>
        <v>6.3251106894370653E-4</v>
      </c>
      <c r="AG145" s="107">
        <f t="shared" ref="AG145" si="413">(Z145+AA145+AB145+AC145+AD145+AE145)/K145</f>
        <v>6.3251106894370653E-4</v>
      </c>
      <c r="AH145" s="49"/>
      <c r="AI145" s="49"/>
      <c r="AJ145" s="49"/>
      <c r="AK145" s="46">
        <v>10</v>
      </c>
      <c r="AL145" s="46">
        <v>1</v>
      </c>
      <c r="AM145" s="46">
        <v>3</v>
      </c>
      <c r="AN145" s="46">
        <v>8</v>
      </c>
      <c r="AO145" s="46">
        <v>12</v>
      </c>
      <c r="AP145" s="49">
        <v>27</v>
      </c>
      <c r="AQ145" s="123">
        <f t="shared" ref="AQ145" si="414">(AK145+AL145+AM145+AN145)/K145</f>
        <v>1.3915243516761544E-2</v>
      </c>
      <c r="AR145" s="107">
        <f t="shared" ref="AR145" si="415">(AK145+AL145+AM145+AN145+AO145+AP145)/K145</f>
        <v>3.8583175205566096E-2</v>
      </c>
    </row>
    <row r="146" spans="2:49" s="3" customFormat="1" x14ac:dyDescent="0.25">
      <c r="B146" s="14"/>
      <c r="C146" s="5"/>
      <c r="D146" s="5"/>
      <c r="E146" s="5"/>
      <c r="F146" s="46" t="s">
        <v>5</v>
      </c>
      <c r="G146" s="35" t="s">
        <v>73</v>
      </c>
      <c r="H146" s="47">
        <v>6</v>
      </c>
      <c r="I146" s="107">
        <f t="shared" ref="I146" si="416">U146+AF146+AQ146</f>
        <v>0.72854640980735552</v>
      </c>
      <c r="J146" s="107">
        <f t="shared" ref="J146" si="417">V146+AG146+AR146</f>
        <v>0.85639229422066554</v>
      </c>
      <c r="K146" s="53">
        <v>571</v>
      </c>
      <c r="L146" s="57">
        <v>0</v>
      </c>
      <c r="M146" s="57">
        <v>1</v>
      </c>
      <c r="N146" s="57">
        <v>8</v>
      </c>
      <c r="O146" s="57">
        <v>31</v>
      </c>
      <c r="P146" s="57">
        <v>89</v>
      </c>
      <c r="Q146" s="57">
        <v>145</v>
      </c>
      <c r="R146" s="57">
        <v>85</v>
      </c>
      <c r="S146" s="57">
        <v>53</v>
      </c>
      <c r="T146" s="54">
        <v>19</v>
      </c>
      <c r="U146" s="123">
        <f t="shared" ref="U146" si="418">(L146+M146+N146+O146+P146+Q146+R146)/K146</f>
        <v>0.62872154115586687</v>
      </c>
      <c r="V146" s="107">
        <f t="shared" ref="V146" si="419">(L146+M146+N146+O146+P146+Q146+R146+S146+T146)/K146</f>
        <v>0.75481611208406307</v>
      </c>
      <c r="W146" s="46">
        <v>0</v>
      </c>
      <c r="X146" s="46">
        <v>0</v>
      </c>
      <c r="Y146" s="46">
        <v>0</v>
      </c>
      <c r="Z146" s="46">
        <v>0</v>
      </c>
      <c r="AA146" s="46">
        <v>0</v>
      </c>
      <c r="AB146" s="46">
        <v>0</v>
      </c>
      <c r="AC146" s="46">
        <v>0</v>
      </c>
      <c r="AD146" s="46">
        <v>0</v>
      </c>
      <c r="AE146" s="49">
        <v>0</v>
      </c>
      <c r="AF146" s="123">
        <f t="shared" ref="AF146" si="420">(W146+X146+Y146+Z146+AA146+AB146+AC146)/K146</f>
        <v>0</v>
      </c>
      <c r="AG146" s="107">
        <f t="shared" ref="AG146" si="421">(W146+X146+Y146+Z146+AA146+AB146+AC146+AD146+AE146)/K146</f>
        <v>0</v>
      </c>
      <c r="AH146" s="46">
        <v>13</v>
      </c>
      <c r="AI146" s="46">
        <v>7</v>
      </c>
      <c r="AJ146" s="46">
        <v>10</v>
      </c>
      <c r="AK146" s="46">
        <v>17</v>
      </c>
      <c r="AL146" s="46">
        <v>4</v>
      </c>
      <c r="AM146" s="46">
        <v>3</v>
      </c>
      <c r="AN146" s="46">
        <v>3</v>
      </c>
      <c r="AO146" s="46">
        <v>1</v>
      </c>
      <c r="AP146" s="49">
        <v>0</v>
      </c>
      <c r="AQ146" s="123">
        <f t="shared" ref="AQ146" si="422">(AH146+AI146+AJ146+AK146+AL146+AM146+AN146) /K146</f>
        <v>9.982486865148861E-2</v>
      </c>
      <c r="AR146" s="107">
        <f t="shared" ref="AR146" si="423">(AH146+AI146+AJ146+AK146+AL146+AM146+AN146+AO146+AP146)/K146</f>
        <v>0.10157618213660245</v>
      </c>
    </row>
    <row r="147" spans="2:49" s="10" customFormat="1" ht="15.75" thickBot="1" x14ac:dyDescent="0.3">
      <c r="B147" s="15"/>
      <c r="C147" s="8"/>
      <c r="D147" s="9"/>
      <c r="E147" s="9"/>
      <c r="F147" s="50"/>
      <c r="G147" s="44"/>
      <c r="H147" s="51"/>
      <c r="I147" s="108"/>
      <c r="J147" s="109"/>
      <c r="K147" s="52"/>
      <c r="L147" s="50"/>
      <c r="M147" s="50"/>
      <c r="N147" s="50"/>
      <c r="O147" s="50"/>
      <c r="P147" s="50"/>
      <c r="Q147" s="50"/>
      <c r="R147" s="50"/>
      <c r="S147" s="50"/>
      <c r="T147" s="50"/>
      <c r="U147" s="124"/>
      <c r="V147" s="110"/>
      <c r="W147" s="50"/>
      <c r="X147" s="50"/>
      <c r="Y147" s="50"/>
      <c r="Z147" s="50"/>
      <c r="AA147" s="50"/>
      <c r="AB147" s="50"/>
      <c r="AC147" s="50"/>
      <c r="AD147" s="50"/>
      <c r="AE147" s="50"/>
      <c r="AF147" s="124"/>
      <c r="AG147" s="110"/>
      <c r="AH147" s="50"/>
      <c r="AI147" s="50"/>
      <c r="AJ147" s="50"/>
      <c r="AK147" s="50"/>
      <c r="AL147" s="50"/>
      <c r="AM147" s="50"/>
      <c r="AN147" s="50"/>
      <c r="AO147" s="50"/>
      <c r="AP147" s="50"/>
      <c r="AQ147" s="124"/>
      <c r="AR147" s="110"/>
      <c r="AS147" s="17"/>
      <c r="AT147" s="17"/>
      <c r="AU147" s="17"/>
      <c r="AV147" s="17"/>
      <c r="AW147" s="17"/>
    </row>
    <row r="148" spans="2:49" x14ac:dyDescent="0.25">
      <c r="B148" s="16"/>
      <c r="C148" s="5" t="s">
        <v>7</v>
      </c>
      <c r="D148" s="6"/>
      <c r="E148" s="6"/>
      <c r="F148" s="46" t="s">
        <v>1</v>
      </c>
      <c r="G148" s="35" t="s">
        <v>73</v>
      </c>
      <c r="H148" s="47">
        <v>1</v>
      </c>
      <c r="I148" s="107">
        <f>U148+AF148+AQ148</f>
        <v>1.5873015873015872E-2</v>
      </c>
      <c r="J148" s="107">
        <f t="shared" ref="J148" si="424">V148+AG148+AR148</f>
        <v>2.5396825396825397E-2</v>
      </c>
      <c r="K148" s="48">
        <v>315</v>
      </c>
      <c r="L148" s="49"/>
      <c r="M148" s="49"/>
      <c r="N148" s="49"/>
      <c r="O148" s="49"/>
      <c r="P148" s="49"/>
      <c r="Q148" s="49">
        <v>0</v>
      </c>
      <c r="R148" s="49">
        <v>0</v>
      </c>
      <c r="S148" s="49">
        <v>0</v>
      </c>
      <c r="T148" s="49">
        <v>0</v>
      </c>
      <c r="U148" s="123">
        <f t="shared" ref="U148" si="425">(Q148+R148)/K148</f>
        <v>0</v>
      </c>
      <c r="V148" s="107">
        <f t="shared" ref="V148" si="426">(Q148+R148+S148+T148)/K148</f>
        <v>0</v>
      </c>
      <c r="W148" s="49"/>
      <c r="X148" s="49"/>
      <c r="Y148" s="49"/>
      <c r="Z148" s="49"/>
      <c r="AA148" s="49"/>
      <c r="AB148" s="49">
        <v>0</v>
      </c>
      <c r="AC148" s="49">
        <v>0</v>
      </c>
      <c r="AD148" s="49">
        <v>0</v>
      </c>
      <c r="AE148" s="49">
        <v>0</v>
      </c>
      <c r="AF148" s="123">
        <f t="shared" ref="AF148" si="427">(AB148+AC148)/K148</f>
        <v>0</v>
      </c>
      <c r="AG148" s="107">
        <f t="shared" ref="AG148" si="428">(AB148+AC148+AD148+AE148)/K148</f>
        <v>0</v>
      </c>
      <c r="AH148" s="49"/>
      <c r="AI148" s="49"/>
      <c r="AJ148" s="49"/>
      <c r="AK148" s="49"/>
      <c r="AL148" s="49"/>
      <c r="AM148" s="49">
        <v>3</v>
      </c>
      <c r="AN148" s="49">
        <v>2</v>
      </c>
      <c r="AO148" s="49">
        <v>0</v>
      </c>
      <c r="AP148" s="49">
        <v>3</v>
      </c>
      <c r="AQ148" s="123">
        <f t="shared" ref="AQ148" si="429">(AM148+AN148)/K148</f>
        <v>1.5873015873015872E-2</v>
      </c>
      <c r="AR148" s="107">
        <f t="shared" ref="AR148" si="430">(AM148+AN148+AO148+AP148)/K148</f>
        <v>2.5396825396825397E-2</v>
      </c>
    </row>
    <row r="149" spans="2:49" x14ac:dyDescent="0.25">
      <c r="B149" s="16"/>
      <c r="C149" s="5"/>
      <c r="D149" s="6"/>
      <c r="E149" s="6"/>
      <c r="F149" s="46" t="s">
        <v>32</v>
      </c>
      <c r="G149" s="35" t="s">
        <v>73</v>
      </c>
      <c r="H149" s="47">
        <v>2</v>
      </c>
      <c r="I149" s="107">
        <f t="shared" ref="I149" si="431">U149+AF149+AQ149</f>
        <v>0.81333333333333324</v>
      </c>
      <c r="J149" s="107">
        <f t="shared" ref="J149" si="432">V149+AG149+AR149</f>
        <v>0.92</v>
      </c>
      <c r="K149" s="48">
        <v>75</v>
      </c>
      <c r="L149" s="54"/>
      <c r="M149" s="54"/>
      <c r="N149" s="54"/>
      <c r="O149" s="54"/>
      <c r="P149" s="46">
        <v>21</v>
      </c>
      <c r="Q149" s="46">
        <v>30</v>
      </c>
      <c r="R149" s="46">
        <v>8</v>
      </c>
      <c r="S149" s="46">
        <v>4</v>
      </c>
      <c r="T149" s="49">
        <v>2</v>
      </c>
      <c r="U149" s="123">
        <f t="shared" ref="U149" si="433">(P149+Q149+R149)/K149</f>
        <v>0.78666666666666663</v>
      </c>
      <c r="V149" s="107">
        <f t="shared" ref="V149" si="434">(P149+Q149+R149+S149+T149)/K149</f>
        <v>0.8666666666666667</v>
      </c>
      <c r="W149" s="49"/>
      <c r="X149" s="49"/>
      <c r="Y149" s="49"/>
      <c r="Z149" s="49"/>
      <c r="AA149" s="46">
        <v>0</v>
      </c>
      <c r="AB149" s="46">
        <v>0</v>
      </c>
      <c r="AC149" s="46">
        <v>0</v>
      </c>
      <c r="AD149" s="46">
        <v>0</v>
      </c>
      <c r="AE149" s="49">
        <v>0</v>
      </c>
      <c r="AF149" s="123">
        <f t="shared" ref="AF149" si="435">(AA149+AB149+AC149)/K149</f>
        <v>0</v>
      </c>
      <c r="AG149" s="107">
        <f t="shared" ref="AG149" si="436">(AA149+AB149+AC149+AD149+AE149)/K149</f>
        <v>0</v>
      </c>
      <c r="AH149" s="49"/>
      <c r="AI149" s="49"/>
      <c r="AJ149" s="49"/>
      <c r="AK149" s="49"/>
      <c r="AL149" s="46">
        <v>0</v>
      </c>
      <c r="AM149" s="46">
        <v>0</v>
      </c>
      <c r="AN149" s="46">
        <v>2</v>
      </c>
      <c r="AO149" s="46">
        <v>2</v>
      </c>
      <c r="AP149" s="49">
        <v>0</v>
      </c>
      <c r="AQ149" s="123">
        <f t="shared" ref="AQ149" si="437">(AL149+AM149+AN149)/K149</f>
        <v>2.6666666666666668E-2</v>
      </c>
      <c r="AR149" s="107">
        <f t="shared" ref="AR149" si="438">(AL149+AM149+AN149+AO149+AP149)/K149</f>
        <v>5.3333333333333337E-2</v>
      </c>
    </row>
    <row r="150" spans="2:49" x14ac:dyDescent="0.25">
      <c r="B150" s="16"/>
      <c r="C150" s="5"/>
      <c r="D150" s="6"/>
      <c r="E150" s="6"/>
      <c r="F150" s="46" t="s">
        <v>2</v>
      </c>
      <c r="G150" s="35" t="s">
        <v>73</v>
      </c>
      <c r="H150" s="47">
        <v>4</v>
      </c>
      <c r="I150" s="107">
        <f t="shared" ref="I150" si="439">U150+AF150+AQ150</f>
        <v>0.64955609362389022</v>
      </c>
      <c r="J150" s="107">
        <f>V150+AG150+AR150</f>
        <v>0.80387409200968518</v>
      </c>
      <c r="K150" s="53">
        <v>6195</v>
      </c>
      <c r="L150" s="54"/>
      <c r="M150" s="54"/>
      <c r="N150" s="46">
        <v>26</v>
      </c>
      <c r="O150" s="46">
        <v>565</v>
      </c>
      <c r="P150" s="46">
        <v>720</v>
      </c>
      <c r="Q150" s="57">
        <v>1151</v>
      </c>
      <c r="R150" s="57">
        <v>1364</v>
      </c>
      <c r="S150" s="46">
        <v>582</v>
      </c>
      <c r="T150" s="49">
        <v>233</v>
      </c>
      <c r="U150" s="123">
        <f t="shared" ref="U150" si="440">(N150+O150+P150+Q150+R150) /K150</f>
        <v>0.61759483454398711</v>
      </c>
      <c r="V150" s="107">
        <f t="shared" ref="V150" si="441">(N150+O150+P150+Q150+R150+S150+T150)/K150</f>
        <v>0.74915254237288131</v>
      </c>
      <c r="W150" s="49"/>
      <c r="X150" s="49"/>
      <c r="Y150" s="46">
        <v>1</v>
      </c>
      <c r="Z150" s="46">
        <v>3</v>
      </c>
      <c r="AA150" s="46">
        <v>9</v>
      </c>
      <c r="AB150" s="46">
        <v>10</v>
      </c>
      <c r="AC150" s="46">
        <v>37</v>
      </c>
      <c r="AD150" s="46">
        <v>32</v>
      </c>
      <c r="AE150" s="49">
        <v>34</v>
      </c>
      <c r="AF150" s="123">
        <f t="shared" ref="AF150" si="442">(Y150+Z150+AA150+AB150+AC150) /K150</f>
        <v>9.6852300242130755E-3</v>
      </c>
      <c r="AG150" s="107">
        <f t="shared" ref="AG150" si="443">(Y150+Z150+AA150+AB150+AC150+AD150+AE150)/K150</f>
        <v>2.0338983050847456E-2</v>
      </c>
      <c r="AH150" s="49"/>
      <c r="AI150" s="49"/>
      <c r="AJ150" s="46">
        <v>1</v>
      </c>
      <c r="AK150" s="46">
        <v>11</v>
      </c>
      <c r="AL150" s="46">
        <v>35</v>
      </c>
      <c r="AM150" s="46">
        <v>46</v>
      </c>
      <c r="AN150" s="46">
        <v>45</v>
      </c>
      <c r="AO150" s="46">
        <v>43</v>
      </c>
      <c r="AP150" s="49">
        <v>32</v>
      </c>
      <c r="AQ150" s="123">
        <f t="shared" ref="AQ150" si="444">(AJ150+AK150+AL150+AM150+AN150) /K150</f>
        <v>2.2276029055690073E-2</v>
      </c>
      <c r="AR150" s="107">
        <f t="shared" ref="AR150" si="445">(AJ150+AK150+AL150+AM150+AN150+AO150+AP150)/K150</f>
        <v>3.4382566585956419E-2</v>
      </c>
    </row>
    <row r="151" spans="2:49" ht="16.5" customHeight="1" x14ac:dyDescent="0.25">
      <c r="B151" s="16"/>
      <c r="C151" s="5"/>
      <c r="D151" s="6"/>
      <c r="E151" s="6"/>
      <c r="F151" s="46" t="s">
        <v>4</v>
      </c>
      <c r="G151" s="35" t="s">
        <v>73</v>
      </c>
      <c r="H151" s="47">
        <v>3</v>
      </c>
      <c r="I151" s="107">
        <f t="shared" ref="I151" si="446">U151+AF151+AQ151</f>
        <v>0.75082617316589562</v>
      </c>
      <c r="J151" s="107">
        <f t="shared" ref="J151" si="447">V151+AG151+AR151</f>
        <v>0.84864507600793126</v>
      </c>
      <c r="K151" s="53">
        <v>1513</v>
      </c>
      <c r="L151" s="54"/>
      <c r="M151" s="54"/>
      <c r="N151" s="54"/>
      <c r="O151" s="57">
        <v>22</v>
      </c>
      <c r="P151" s="57">
        <v>302</v>
      </c>
      <c r="Q151" s="57">
        <v>583</v>
      </c>
      <c r="R151" s="57">
        <v>208</v>
      </c>
      <c r="S151" s="57">
        <v>83</v>
      </c>
      <c r="T151" s="54">
        <v>26</v>
      </c>
      <c r="U151" s="123">
        <f t="shared" ref="U151" si="448">(O151+P151+Q151+R151)/K151</f>
        <v>0.73694646397885</v>
      </c>
      <c r="V151" s="107">
        <f t="shared" ref="V151" si="449">(O151+P151+Q151+R151+S151+T151)/K151</f>
        <v>0.8089887640449438</v>
      </c>
      <c r="W151" s="49"/>
      <c r="X151" s="49"/>
      <c r="Y151" s="49"/>
      <c r="Z151" s="46">
        <v>0</v>
      </c>
      <c r="AA151" s="46">
        <v>1</v>
      </c>
      <c r="AB151" s="46">
        <v>1</v>
      </c>
      <c r="AC151" s="46">
        <v>0</v>
      </c>
      <c r="AD151" s="46">
        <v>0</v>
      </c>
      <c r="AE151" s="49">
        <v>0</v>
      </c>
      <c r="AF151" s="123">
        <f t="shared" ref="AF151" si="450">(Z151+AA151+AB151+AC151)/K151</f>
        <v>1.3218770654329147E-3</v>
      </c>
      <c r="AG151" s="107">
        <f t="shared" ref="AG151" si="451">(Z151+AA151+AB151+AC151+AD151+AE151)/K151</f>
        <v>1.3218770654329147E-3</v>
      </c>
      <c r="AH151" s="49"/>
      <c r="AI151" s="49"/>
      <c r="AJ151" s="49"/>
      <c r="AK151" s="46">
        <v>7</v>
      </c>
      <c r="AL151" s="46">
        <v>3</v>
      </c>
      <c r="AM151" s="46">
        <v>2</v>
      </c>
      <c r="AN151" s="46">
        <v>7</v>
      </c>
      <c r="AO151" s="46">
        <v>25</v>
      </c>
      <c r="AP151" s="49">
        <v>14</v>
      </c>
      <c r="AQ151" s="123">
        <f t="shared" ref="AQ151" si="452">(AK151+AL151+AM151+AN151)/K151</f>
        <v>1.255783212161269E-2</v>
      </c>
      <c r="AR151" s="107">
        <f t="shared" ref="AR151" si="453">(AK151+AL151+AM151+AN151+AO151+AP151)/K151</f>
        <v>3.8334434897554524E-2</v>
      </c>
    </row>
    <row r="152" spans="2:49" s="3" customFormat="1" x14ac:dyDescent="0.25">
      <c r="B152" s="14"/>
      <c r="C152" s="5"/>
      <c r="D152" s="5"/>
      <c r="E152" s="5"/>
      <c r="F152" s="46" t="s">
        <v>5</v>
      </c>
      <c r="G152" s="35" t="s">
        <v>73</v>
      </c>
      <c r="H152" s="47">
        <v>6</v>
      </c>
      <c r="I152" s="107">
        <f t="shared" ref="I152" si="454">U152+AF152+AQ152</f>
        <v>0.75063613231552162</v>
      </c>
      <c r="J152" s="107">
        <f t="shared" ref="J152" si="455">V152+AG152+AR152</f>
        <v>0.84987277353689561</v>
      </c>
      <c r="K152" s="53">
        <v>393</v>
      </c>
      <c r="L152" s="57">
        <v>1</v>
      </c>
      <c r="M152" s="57">
        <v>0</v>
      </c>
      <c r="N152" s="57">
        <v>15</v>
      </c>
      <c r="O152" s="57">
        <v>44</v>
      </c>
      <c r="P152" s="57">
        <v>74</v>
      </c>
      <c r="Q152" s="57">
        <v>90</v>
      </c>
      <c r="R152" s="57">
        <v>50</v>
      </c>
      <c r="S152" s="57">
        <v>31</v>
      </c>
      <c r="T152" s="54">
        <v>8</v>
      </c>
      <c r="U152" s="123">
        <f t="shared" ref="U152" si="456">(L152+M152+N152+O152+P152+Q152+R152)/K152</f>
        <v>0.69720101781170485</v>
      </c>
      <c r="V152" s="107">
        <f t="shared" ref="V152" si="457">(L152+M152+N152+O152+P152+Q152+R152+S152+T152)/K152</f>
        <v>0.79643765903307884</v>
      </c>
      <c r="W152" s="46">
        <v>0</v>
      </c>
      <c r="X152" s="46">
        <v>0</v>
      </c>
      <c r="Y152" s="46">
        <v>0</v>
      </c>
      <c r="Z152" s="46">
        <v>0</v>
      </c>
      <c r="AA152" s="46">
        <v>0</v>
      </c>
      <c r="AB152" s="46">
        <v>1</v>
      </c>
      <c r="AC152" s="46">
        <v>0</v>
      </c>
      <c r="AD152" s="46">
        <v>0</v>
      </c>
      <c r="AE152" s="49">
        <v>0</v>
      </c>
      <c r="AF152" s="123">
        <f t="shared" ref="AF152" si="458">(W152+X152+Y152+Z152+AA152+AB152+AC152)/K152</f>
        <v>2.5445292620865142E-3</v>
      </c>
      <c r="AG152" s="107">
        <f t="shared" ref="AG152" si="459">(W152+X152+Y152+Z152+AA152+AB152+AC152+AD152+AE152)/K152</f>
        <v>2.5445292620865142E-3</v>
      </c>
      <c r="AH152" s="46">
        <v>7</v>
      </c>
      <c r="AI152" s="46">
        <v>2</v>
      </c>
      <c r="AJ152" s="46">
        <v>5</v>
      </c>
      <c r="AK152" s="46">
        <v>4</v>
      </c>
      <c r="AL152" s="46">
        <v>1</v>
      </c>
      <c r="AM152" s="46">
        <v>1</v>
      </c>
      <c r="AN152" s="46">
        <v>0</v>
      </c>
      <c r="AO152" s="46">
        <v>0</v>
      </c>
      <c r="AP152" s="49">
        <v>0</v>
      </c>
      <c r="AQ152" s="123">
        <f t="shared" ref="AQ152" si="460">(AH152+AI152+AJ152+AK152+AL152+AM152+AN152) /K152</f>
        <v>5.0890585241730277E-2</v>
      </c>
      <c r="AR152" s="107">
        <f t="shared" ref="AR152" si="461">(AH152+AI152+AJ152+AK152+AL152+AM152+AN152+AO152+AP152)/K152</f>
        <v>5.0890585241730277E-2</v>
      </c>
    </row>
    <row r="153" spans="2:49" s="10" customFormat="1" ht="15.75" thickBot="1" x14ac:dyDescent="0.3">
      <c r="B153" s="15"/>
      <c r="C153" s="8"/>
      <c r="D153" s="9"/>
      <c r="E153" s="9"/>
      <c r="F153" s="50"/>
      <c r="G153" s="44"/>
      <c r="H153" s="51"/>
      <c r="I153" s="108"/>
      <c r="J153" s="109"/>
      <c r="K153" s="52"/>
      <c r="L153" s="50"/>
      <c r="M153" s="50"/>
      <c r="N153" s="50"/>
      <c r="O153" s="50"/>
      <c r="P153" s="50"/>
      <c r="Q153" s="50"/>
      <c r="R153" s="50"/>
      <c r="S153" s="50"/>
      <c r="T153" s="50"/>
      <c r="U153" s="124"/>
      <c r="V153" s="110"/>
      <c r="W153" s="50"/>
      <c r="X153" s="50"/>
      <c r="Y153" s="50"/>
      <c r="Z153" s="50"/>
      <c r="AA153" s="50"/>
      <c r="AB153" s="50"/>
      <c r="AC153" s="50"/>
      <c r="AD153" s="50"/>
      <c r="AE153" s="50"/>
      <c r="AF153" s="124"/>
      <c r="AG153" s="110"/>
      <c r="AH153" s="50"/>
      <c r="AI153" s="50"/>
      <c r="AJ153" s="50"/>
      <c r="AK153" s="50"/>
      <c r="AL153" s="50"/>
      <c r="AM153" s="50"/>
      <c r="AN153" s="50"/>
      <c r="AO153" s="50"/>
      <c r="AP153" s="50"/>
      <c r="AQ153" s="124"/>
      <c r="AR153" s="110"/>
      <c r="AS153" s="17"/>
      <c r="AT153" s="17"/>
      <c r="AU153" s="17"/>
      <c r="AV153" s="17"/>
      <c r="AW153" s="17"/>
    </row>
    <row r="154" spans="2:49" x14ac:dyDescent="0.25">
      <c r="B154" s="16"/>
      <c r="C154" s="5" t="s">
        <v>8</v>
      </c>
      <c r="D154" s="6"/>
      <c r="E154" s="6"/>
      <c r="F154" s="46" t="s">
        <v>1</v>
      </c>
      <c r="G154" s="35" t="s">
        <v>73</v>
      </c>
      <c r="H154" s="47">
        <v>1</v>
      </c>
      <c r="I154" s="107">
        <f t="shared" ref="I154" si="462">U154+AF154+AQ154</f>
        <v>0.18181818181818182</v>
      </c>
      <c r="J154" s="107">
        <f t="shared" ref="J154" si="463">V154+AG154+AR154</f>
        <v>0.61363636363636365</v>
      </c>
      <c r="K154" s="48">
        <v>44</v>
      </c>
      <c r="L154" s="49"/>
      <c r="M154" s="49"/>
      <c r="N154" s="49"/>
      <c r="O154" s="49"/>
      <c r="P154" s="49"/>
      <c r="Q154" s="49">
        <v>2</v>
      </c>
      <c r="R154" s="49">
        <v>5</v>
      </c>
      <c r="S154" s="49">
        <v>10</v>
      </c>
      <c r="T154" s="49">
        <v>4</v>
      </c>
      <c r="U154" s="123">
        <f t="shared" ref="U154" si="464">(Q154+R154)/K154</f>
        <v>0.15909090909090909</v>
      </c>
      <c r="V154" s="107">
        <f t="shared" ref="V154" si="465">(Q154+R154+S154+T154)/K154</f>
        <v>0.47727272727272729</v>
      </c>
      <c r="W154" s="49"/>
      <c r="X154" s="49"/>
      <c r="Y154" s="49"/>
      <c r="Z154" s="49"/>
      <c r="AA154" s="49"/>
      <c r="AB154" s="49">
        <v>0</v>
      </c>
      <c r="AC154" s="49">
        <v>0</v>
      </c>
      <c r="AD154" s="49">
        <v>0</v>
      </c>
      <c r="AE154" s="49">
        <v>0</v>
      </c>
      <c r="AF154" s="123">
        <f t="shared" ref="AF154" si="466">(AB154+AC154)/K154</f>
        <v>0</v>
      </c>
      <c r="AG154" s="107">
        <f t="shared" ref="AG154" si="467">(AB154+AC154+AD154+AE154)/K154</f>
        <v>0</v>
      </c>
      <c r="AH154" s="49"/>
      <c r="AI154" s="49"/>
      <c r="AJ154" s="49"/>
      <c r="AK154" s="49"/>
      <c r="AL154" s="49"/>
      <c r="AM154" s="49">
        <v>1</v>
      </c>
      <c r="AN154" s="49">
        <v>0</v>
      </c>
      <c r="AO154" s="49">
        <v>5</v>
      </c>
      <c r="AP154" s="49">
        <v>0</v>
      </c>
      <c r="AQ154" s="123">
        <f t="shared" ref="AQ154" si="468">(AM154+AN154)/K154</f>
        <v>2.2727272727272728E-2</v>
      </c>
      <c r="AR154" s="107">
        <f t="shared" ref="AR154" si="469">(AM154+AN154+AO154+AP154)/K154</f>
        <v>0.13636363636363635</v>
      </c>
    </row>
    <row r="155" spans="2:49" x14ac:dyDescent="0.25">
      <c r="B155" s="16"/>
      <c r="C155" s="5"/>
      <c r="D155" s="6"/>
      <c r="E155" s="6"/>
      <c r="F155" s="46" t="s">
        <v>32</v>
      </c>
      <c r="G155" s="35" t="s">
        <v>73</v>
      </c>
      <c r="H155" s="47">
        <v>2</v>
      </c>
      <c r="I155" s="106" t="s">
        <v>28</v>
      </c>
      <c r="J155" s="106" t="s">
        <v>31</v>
      </c>
      <c r="K155" s="48" t="s">
        <v>29</v>
      </c>
      <c r="L155" s="49"/>
      <c r="M155" s="49"/>
      <c r="N155" s="49"/>
      <c r="O155" s="49"/>
      <c r="P155" s="49"/>
      <c r="Q155" s="49"/>
      <c r="R155" s="49"/>
      <c r="S155" s="49"/>
      <c r="T155" s="49"/>
      <c r="U155" s="123"/>
      <c r="V155" s="107"/>
      <c r="W155" s="49"/>
      <c r="X155" s="49"/>
      <c r="Y155" s="49"/>
      <c r="Z155" s="49"/>
      <c r="AA155" s="49"/>
      <c r="AB155" s="49"/>
      <c r="AC155" s="49"/>
      <c r="AD155" s="49"/>
      <c r="AE155" s="49"/>
      <c r="AF155" s="123"/>
      <c r="AG155" s="107"/>
      <c r="AH155" s="49"/>
      <c r="AI155" s="49"/>
      <c r="AJ155" s="49"/>
      <c r="AK155" s="49"/>
      <c r="AL155" s="49"/>
      <c r="AM155" s="49"/>
      <c r="AN155" s="49"/>
      <c r="AO155" s="49"/>
      <c r="AP155" s="49"/>
      <c r="AQ155" s="123"/>
      <c r="AR155" s="107"/>
    </row>
    <row r="156" spans="2:49" x14ac:dyDescent="0.25">
      <c r="B156" s="16"/>
      <c r="C156" s="5"/>
      <c r="D156" s="6"/>
      <c r="E156" s="6"/>
      <c r="F156" s="46" t="s">
        <v>2</v>
      </c>
      <c r="G156" s="35" t="s">
        <v>73</v>
      </c>
      <c r="H156" s="47">
        <v>4</v>
      </c>
      <c r="I156" s="107">
        <f t="shared" ref="I156" si="470">U156+AF156+AQ156</f>
        <v>0.61830173124484744</v>
      </c>
      <c r="J156" s="107">
        <f>V156+AG156+AR156</f>
        <v>0.75103050288540807</v>
      </c>
      <c r="K156" s="53">
        <v>2426</v>
      </c>
      <c r="L156" s="54"/>
      <c r="M156" s="54"/>
      <c r="N156" s="46">
        <v>1</v>
      </c>
      <c r="O156" s="46">
        <v>277</v>
      </c>
      <c r="P156" s="46">
        <v>338</v>
      </c>
      <c r="Q156" s="46">
        <v>306</v>
      </c>
      <c r="R156" s="46">
        <v>391</v>
      </c>
      <c r="S156" s="46">
        <v>182</v>
      </c>
      <c r="T156" s="49">
        <v>64</v>
      </c>
      <c r="U156" s="123">
        <f t="shared" ref="U156" si="471">(N156+O156+P156+Q156+R156) /K156</f>
        <v>0.5412201154163232</v>
      </c>
      <c r="V156" s="107">
        <f t="shared" ref="V156" si="472">(N156+O156+P156+Q156+R156+S156+T156)/K156</f>
        <v>0.64262159934047813</v>
      </c>
      <c r="W156" s="49"/>
      <c r="X156" s="49"/>
      <c r="Y156" s="46">
        <v>1</v>
      </c>
      <c r="Z156" s="46">
        <v>1</v>
      </c>
      <c r="AA156" s="46">
        <v>3</v>
      </c>
      <c r="AB156" s="46">
        <v>19</v>
      </c>
      <c r="AC156" s="46">
        <v>27</v>
      </c>
      <c r="AD156" s="46">
        <v>21</v>
      </c>
      <c r="AE156" s="49">
        <v>14</v>
      </c>
      <c r="AF156" s="123">
        <f t="shared" ref="AF156" si="473">(Y156+Z156+AA156+AB156+AC156) /K156</f>
        <v>2.1022258862324814E-2</v>
      </c>
      <c r="AG156" s="107">
        <f t="shared" ref="AG156" si="474">(Y156+Z156+AA156+AB156+AC156+AD156+AE156)/K156</f>
        <v>3.5449299258037921E-2</v>
      </c>
      <c r="AH156" s="49"/>
      <c r="AI156" s="49"/>
      <c r="AJ156" s="46">
        <v>6</v>
      </c>
      <c r="AK156" s="46">
        <v>14</v>
      </c>
      <c r="AL156" s="46">
        <v>43</v>
      </c>
      <c r="AM156" s="46">
        <v>33</v>
      </c>
      <c r="AN156" s="46">
        <v>40</v>
      </c>
      <c r="AO156" s="46">
        <v>23</v>
      </c>
      <c r="AP156" s="49">
        <v>18</v>
      </c>
      <c r="AQ156" s="123">
        <f t="shared" ref="AQ156" si="475">(AJ156+AK156+AL156+AM156+AN156) /K156</f>
        <v>5.6059356966199507E-2</v>
      </c>
      <c r="AR156" s="107">
        <f t="shared" ref="AR156" si="476">(AJ156+AK156+AL156+AM156+AN156+AO156+AP156)/K156</f>
        <v>7.2959604286892007E-2</v>
      </c>
    </row>
    <row r="157" spans="2:49" x14ac:dyDescent="0.25">
      <c r="B157" s="16"/>
      <c r="C157" s="5"/>
      <c r="D157" s="6"/>
      <c r="E157" s="6"/>
      <c r="F157" s="46" t="s">
        <v>4</v>
      </c>
      <c r="G157" s="35" t="s">
        <v>73</v>
      </c>
      <c r="H157" s="47">
        <v>3</v>
      </c>
      <c r="I157" s="107">
        <f t="shared" ref="I157" si="477">U157+AF157+AQ157</f>
        <v>0.81645569620253167</v>
      </c>
      <c r="J157" s="107">
        <f t="shared" ref="J157" si="478">V157+AG157+AR157</f>
        <v>0.89873417721518989</v>
      </c>
      <c r="K157" s="53">
        <v>158</v>
      </c>
      <c r="L157" s="54"/>
      <c r="M157" s="54"/>
      <c r="N157" s="54"/>
      <c r="O157" s="57">
        <v>0</v>
      </c>
      <c r="P157" s="57">
        <v>9</v>
      </c>
      <c r="Q157" s="57">
        <v>93</v>
      </c>
      <c r="R157" s="57">
        <v>26</v>
      </c>
      <c r="S157" s="57">
        <v>6</v>
      </c>
      <c r="T157" s="54">
        <v>4</v>
      </c>
      <c r="U157" s="123">
        <f t="shared" ref="U157" si="479">(O157+P157+Q157+R157)/K157</f>
        <v>0.810126582278481</v>
      </c>
      <c r="V157" s="107">
        <f t="shared" ref="V157" si="480">(O157+P157+Q157+R157+S157+T157)/K157</f>
        <v>0.87341772151898733</v>
      </c>
      <c r="W157" s="49"/>
      <c r="X157" s="49"/>
      <c r="Y157" s="49"/>
      <c r="Z157" s="46">
        <v>0</v>
      </c>
      <c r="AA157" s="46">
        <v>0</v>
      </c>
      <c r="AB157" s="46">
        <v>0</v>
      </c>
      <c r="AC157" s="46">
        <v>0</v>
      </c>
      <c r="AD157" s="46">
        <v>0</v>
      </c>
      <c r="AE157" s="49">
        <v>1</v>
      </c>
      <c r="AF157" s="123">
        <f t="shared" ref="AF157" si="481">(Z157+AA157+AB157+AC157)/K157</f>
        <v>0</v>
      </c>
      <c r="AG157" s="107">
        <f t="shared" ref="AG157" si="482">(Z157+AA157+AB157+AC157+AD157+AE157)/K157</f>
        <v>6.3291139240506328E-3</v>
      </c>
      <c r="AH157" s="49"/>
      <c r="AI157" s="49"/>
      <c r="AJ157" s="49"/>
      <c r="AK157" s="46">
        <v>0</v>
      </c>
      <c r="AL157" s="46">
        <v>0</v>
      </c>
      <c r="AM157" s="46">
        <v>0</v>
      </c>
      <c r="AN157" s="46">
        <v>1</v>
      </c>
      <c r="AO157" s="46">
        <v>0</v>
      </c>
      <c r="AP157" s="49">
        <v>2</v>
      </c>
      <c r="AQ157" s="123">
        <f t="shared" ref="AQ157" si="483">(AK157+AL157+AM157+AN157)/K157</f>
        <v>6.3291139240506328E-3</v>
      </c>
      <c r="AR157" s="107">
        <f t="shared" ref="AR157" si="484">(AK157+AL157+AM157+AN157+AO157+AP157)/K157</f>
        <v>1.8987341772151899E-2</v>
      </c>
    </row>
    <row r="158" spans="2:49" s="3" customFormat="1" x14ac:dyDescent="0.25">
      <c r="B158" s="14"/>
      <c r="C158" s="5"/>
      <c r="D158" s="5"/>
      <c r="E158" s="5"/>
      <c r="F158" s="46" t="s">
        <v>5</v>
      </c>
      <c r="G158" s="35" t="s">
        <v>73</v>
      </c>
      <c r="H158" s="47">
        <v>6</v>
      </c>
      <c r="I158" s="107">
        <f t="shared" ref="I158" si="485">U158+AF158+AQ158</f>
        <v>0.84615384615384615</v>
      </c>
      <c r="J158" s="107">
        <f t="shared" ref="J158" si="486">V158+AG158+AR158</f>
        <v>0.84615384615384615</v>
      </c>
      <c r="K158" s="53">
        <v>13</v>
      </c>
      <c r="L158" s="57">
        <v>0</v>
      </c>
      <c r="M158" s="57">
        <v>0</v>
      </c>
      <c r="N158" s="57">
        <v>0</v>
      </c>
      <c r="O158" s="57">
        <v>3</v>
      </c>
      <c r="P158" s="57">
        <v>7</v>
      </c>
      <c r="Q158" s="57">
        <v>1</v>
      </c>
      <c r="R158" s="57">
        <v>0</v>
      </c>
      <c r="S158" s="57">
        <v>0</v>
      </c>
      <c r="T158" s="54">
        <v>0</v>
      </c>
      <c r="U158" s="123">
        <f t="shared" ref="U158" si="487">(L158+M158+N158+O158+P158+Q158+R158)/K158</f>
        <v>0.84615384615384615</v>
      </c>
      <c r="V158" s="107">
        <f t="shared" ref="V158" si="488">(L158+M158+N158+O158+P158+Q158+R158+S158+T158)/K158</f>
        <v>0.84615384615384615</v>
      </c>
      <c r="W158" s="46">
        <v>0</v>
      </c>
      <c r="X158" s="46">
        <v>0</v>
      </c>
      <c r="Y158" s="46">
        <v>0</v>
      </c>
      <c r="Z158" s="46">
        <v>0</v>
      </c>
      <c r="AA158" s="46">
        <v>0</v>
      </c>
      <c r="AB158" s="46">
        <v>0</v>
      </c>
      <c r="AC158" s="46">
        <v>0</v>
      </c>
      <c r="AD158" s="46">
        <v>0</v>
      </c>
      <c r="AE158" s="49">
        <v>0</v>
      </c>
      <c r="AF158" s="123">
        <f t="shared" ref="AF158" si="489">(W158+X158+Y158+Z158+AA158+AB158+AC158)/K158</f>
        <v>0</v>
      </c>
      <c r="AG158" s="107">
        <f t="shared" ref="AG158" si="490">(W158+X158+Y158+Z158+AA158+AB158+AC158+AD158+AE158)/K158</f>
        <v>0</v>
      </c>
      <c r="AH158" s="46">
        <v>0</v>
      </c>
      <c r="AI158" s="46">
        <v>0</v>
      </c>
      <c r="AJ158" s="46">
        <v>0</v>
      </c>
      <c r="AK158" s="46">
        <v>0</v>
      </c>
      <c r="AL158" s="46">
        <v>0</v>
      </c>
      <c r="AM158" s="46">
        <v>0</v>
      </c>
      <c r="AN158" s="46">
        <v>0</v>
      </c>
      <c r="AO158" s="46">
        <v>0</v>
      </c>
      <c r="AP158" s="49">
        <v>0</v>
      </c>
      <c r="AQ158" s="123">
        <f t="shared" ref="AQ158" si="491">(AH158+AI158+AJ158+AK158+AL158+AM158+AN158) /K158</f>
        <v>0</v>
      </c>
      <c r="AR158" s="107">
        <f t="shared" ref="AR158" si="492">(AH158+AI158+AJ158+AK158+AL158+AM158+AN158+AO158+AP158)/K158</f>
        <v>0</v>
      </c>
    </row>
    <row r="159" spans="2:49" s="28" customFormat="1" ht="15.75" thickBot="1" x14ac:dyDescent="0.3">
      <c r="B159" s="27"/>
      <c r="C159" s="8"/>
      <c r="D159" s="8"/>
      <c r="E159" s="8"/>
      <c r="F159" s="8"/>
      <c r="G159" s="8"/>
      <c r="H159" s="25"/>
      <c r="I159" s="104"/>
      <c r="J159" s="104"/>
      <c r="K159" s="13"/>
      <c r="L159" s="8"/>
      <c r="M159" s="8"/>
      <c r="N159" s="8"/>
      <c r="O159" s="8"/>
      <c r="P159" s="8"/>
      <c r="Q159" s="8"/>
      <c r="R159" s="8"/>
      <c r="S159" s="8"/>
      <c r="T159" s="8"/>
      <c r="U159" s="126"/>
      <c r="V159" s="105"/>
      <c r="W159" s="8"/>
      <c r="X159" s="8"/>
      <c r="Y159" s="8"/>
      <c r="Z159" s="8"/>
      <c r="AA159" s="8"/>
      <c r="AB159" s="8"/>
      <c r="AC159" s="8"/>
      <c r="AD159" s="8"/>
      <c r="AE159" s="8"/>
      <c r="AF159" s="126"/>
      <c r="AG159" s="105"/>
      <c r="AH159" s="8"/>
      <c r="AI159" s="8"/>
      <c r="AJ159" s="8"/>
      <c r="AK159" s="8"/>
      <c r="AL159" s="8"/>
      <c r="AM159" s="8"/>
      <c r="AN159" s="8"/>
      <c r="AO159" s="8"/>
      <c r="AP159" s="8"/>
      <c r="AQ159" s="126"/>
      <c r="AR159" s="105"/>
      <c r="AS159" s="26"/>
      <c r="AT159" s="26"/>
      <c r="AU159" s="26"/>
      <c r="AV159" s="26"/>
      <c r="AW159" s="26"/>
    </row>
    <row r="160" spans="2:49" x14ac:dyDescent="0.25">
      <c r="T160" s="19"/>
      <c r="AE160" s="19"/>
    </row>
    <row r="161" spans="3:4" x14ac:dyDescent="0.25">
      <c r="C161" s="84" t="s">
        <v>119</v>
      </c>
    </row>
    <row r="163" spans="3:4" x14ac:dyDescent="0.25">
      <c r="D163" s="34"/>
    </row>
    <row r="168" spans="3:4" x14ac:dyDescent="0.25">
      <c r="D168" s="34"/>
    </row>
    <row r="169" spans="3:4" x14ac:dyDescent="0.25">
      <c r="D169" s="34"/>
    </row>
  </sheetData>
  <mergeCells count="1">
    <mergeCell ref="C9:E9"/>
  </mergeCells>
  <pageMargins left="0.25" right="0.25" top="0.75" bottom="0.75" header="0.3" footer="0.3"/>
  <pageSetup paperSize="5" scale="35" fitToHeight="0" orientation="landscape"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Information</vt:lpstr>
      <vt:lpstr>Methodology</vt:lpstr>
      <vt:lpstr>Notes &amp; Limitations</vt:lpstr>
      <vt:lpstr>Data Dictionary</vt:lpstr>
      <vt:lpstr>2020</vt:lpstr>
      <vt:lpstr>2019</vt:lpstr>
      <vt:lpstr>2018</vt:lpstr>
      <vt:lpstr>2017</vt:lpstr>
      <vt:lpstr>2016</vt:lpstr>
      <vt:lpstr>2015</vt:lpstr>
      <vt:lpstr>2014</vt:lpstr>
      <vt:lpstr>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2022-01-04T22:39:46Z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2022-01-04T22:39:46Z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09d99bff-169d-4c92-a59c-f81f2bf31294</vt:lpwstr>
  </property>
  <property fmtid="{D5CDD505-2E9C-101B-9397-08002B2CF9AE}" pid="8" name="MSIP_Label_abf2ea38-542c-4b75-bd7d-582ec36a519f_ContentBits">
    <vt:lpwstr>2</vt:lpwstr>
  </property>
</Properties>
</file>